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bjego\Downloads\"/>
    </mc:Choice>
  </mc:AlternateContent>
  <xr:revisionPtr revIDLastSave="0" documentId="13_ncr:1_{294B66C9-99A9-4440-9214-D01F96C095F7}" xr6:coauthVersionLast="47" xr6:coauthVersionMax="47" xr10:uidLastSave="{00000000-0000-0000-0000-000000000000}"/>
  <bookViews>
    <workbookView xWindow="-120" yWindow="-120" windowWidth="29040" windowHeight="15720" xr2:uid="{E64B3A34-A20D-4C2B-9FC4-4735AE5DEFDF}"/>
  </bookViews>
  <sheets>
    <sheet name="Feuil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E88" i="2" l="1" a="1"/>
  <c r="AE88" i="2" s="1"/>
  <c r="AD88" i="2" a="1"/>
  <c r="AD88" i="2" s="1"/>
  <c r="AC88" i="2" a="1"/>
  <c r="AC88" i="2" s="1"/>
  <c r="AB88" i="2" a="1"/>
  <c r="AB88" i="2" s="1"/>
  <c r="AA88" i="2" a="1"/>
  <c r="AA88" i="2" s="1"/>
  <c r="Z205" i="2" l="1"/>
  <c r="Z149" i="2"/>
  <c r="Z161" i="2" s="1"/>
  <c r="O149" i="2"/>
  <c r="N105" i="2"/>
  <c r="Z105" i="2" s="1"/>
  <c r="N104" i="2"/>
  <c r="Z104" i="2" s="1"/>
  <c r="N103" i="2"/>
  <c r="Z103" i="2" s="1"/>
  <c r="Z99" i="2"/>
  <c r="Z96" i="2"/>
  <c r="Z75" i="2"/>
  <c r="M80" i="2" l="1"/>
  <c r="Z80" i="2" s="1"/>
  <c r="M79" i="2"/>
  <c r="Z79" i="2" s="1"/>
  <c r="M78" i="2"/>
  <c r="Z78" i="2" s="1"/>
  <c r="M81" i="2"/>
  <c r="Z106" i="2"/>
  <c r="Q108" i="2" s="1"/>
  <c r="Z108" i="2" s="1"/>
  <c r="N106" i="2"/>
  <c r="M82" i="2" l="1"/>
  <c r="Z81" i="2"/>
  <c r="Z82" i="2" s="1"/>
  <c r="I86" i="2" l="1"/>
  <c r="Z86" i="2" s="1"/>
  <c r="Z88" i="2" s="1"/>
  <c r="Z111" i="2" s="1"/>
  <c r="Z159" i="2" s="1"/>
  <c r="Z165" i="2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<sst xmlns="http://schemas.openxmlformats.org/spreadsheetml/2006/main" count="168" uniqueCount="120">
  <si>
    <t>H</t>
  </si>
  <si>
    <t>(ne pas remplir)</t>
  </si>
  <si>
    <t>Pour compléter le formulaire, Utiliser la touche Tab (tabulation) pour passer d'une cellule à saisir à une autre.</t>
  </si>
  <si>
    <t>Personne à contacter dans l’organisme pour complément d’information :</t>
  </si>
  <si>
    <t>Fonction :</t>
  </si>
  <si>
    <t>Téléphone :</t>
  </si>
  <si>
    <t>Courriel :</t>
  </si>
  <si>
    <t>NB :</t>
  </si>
  <si>
    <t>Pour tous renseignements concernant les calculs, vous pouvez vous adresser à la Fédération des offices à :</t>
  </si>
  <si>
    <t>Jean-François CHARRON</t>
  </si>
  <si>
    <t>jf.charron@foph.fr</t>
  </si>
  <si>
    <t>Fédération nationale des Offices Publics de l'Habitat</t>
  </si>
  <si>
    <t>14 rue Lord Byron – 75008 PARIS</t>
  </si>
  <si>
    <t>Arrondir à l'euro inférieur
 (sans décimale)</t>
  </si>
  <si>
    <t>€</t>
  </si>
  <si>
    <t>=  Assiette pour le calcul de la cotisation :</t>
  </si>
  <si>
    <t>(a)</t>
  </si>
  <si>
    <t>Tranches</t>
  </si>
  <si>
    <t>Taux de cotisation</t>
  </si>
  <si>
    <t>Cotisation par tranche</t>
  </si>
  <si>
    <t>TOTAL DE LA COTISATION DU BARÈME LOCATIF</t>
  </si>
  <si>
    <t>x 1,50 €</t>
  </si>
  <si>
    <t>x 1 €</t>
  </si>
  <si>
    <t>x 0,50 €</t>
  </si>
  <si>
    <t>TOTAL DE LA COTISATION DU BARÈME ACCESSION</t>
  </si>
  <si>
    <t xml:space="preserve"> (1) + (2)</t>
  </si>
  <si>
    <t>A</t>
  </si>
  <si>
    <t>arrondi à l'euro inférieur</t>
  </si>
  <si>
    <t>x</t>
  </si>
  <si>
    <t>=</t>
  </si>
  <si>
    <t>Nombre de personnes</t>
  </si>
  <si>
    <t>8,80 €</t>
  </si>
  <si>
    <t>B</t>
  </si>
  <si>
    <t>Remarque : le taux de la contribution porté en 2016 à 8,80 € par an et par personne reste inchangé</t>
  </si>
  <si>
    <t>C</t>
  </si>
  <si>
    <t>+</t>
  </si>
  <si>
    <t>-</t>
  </si>
  <si>
    <t>Cocher la case correspondant à votre mode de règlement :</t>
  </si>
  <si>
    <t xml:space="preserve">  Chèque bancaire ou postal</t>
  </si>
  <si>
    <t>40031  |  00001  |  0000287860R  |  22</t>
  </si>
  <si>
    <t xml:space="preserve"> Banque          Guichet             N° Compte              Clé RIB</t>
  </si>
  <si>
    <t>IBAN  :  FR49  4003  1000  0100  0028  7860  R22</t>
  </si>
  <si>
    <t>BIC  :  CDCG  FR  PP</t>
  </si>
  <si>
    <t>Fait à ........................................................................................  le ...................................      Le Directeur général :</t>
  </si>
  <si>
    <t>(c)</t>
  </si>
  <si>
    <t>(d)</t>
  </si>
  <si>
    <t xml:space="preserve"> (g)</t>
  </si>
  <si>
    <t xml:space="preserve">NOM DE L'ORGANISME : </t>
  </si>
  <si>
    <t>Merci d'indiquer le nom de l'orgnisme
dans le libellé de l'opération</t>
  </si>
  <si>
    <t xml:space="preserve">  Virement à notre compte – Caisse des Dépôts et Consignations</t>
  </si>
  <si>
    <r>
      <t xml:space="preserve">COTISATION  POUR  LES  RESSOURCES  DE  LA  FÉDÉRATION
</t>
    </r>
    <r>
      <rPr>
        <b/>
        <sz val="12"/>
        <color rgb="FF17365D"/>
        <rFont val="Calibri"/>
        <family val="2"/>
        <scheme val="minor"/>
      </rPr>
      <t>art. 26 des Statuts et 1.4 du Règlement Intérieur</t>
    </r>
  </si>
  <si>
    <r>
      <t xml:space="preserve">CONTRIBUTION DES ORGANISMES POUR L'EXERCICE
DES DROITS SYNDICAUX AU PLAN NATIONAL
DES PERSONNELS DES OPH ET DES AUTRES MEMBRES
COUVERTS PAR LA BRANCHE PROFESSIONNELLE
</t>
    </r>
    <r>
      <rPr>
        <b/>
        <sz val="12"/>
        <color rgb="FF17365D"/>
        <rFont val="Calibri"/>
        <family val="2"/>
        <scheme val="minor"/>
      </rPr>
      <t>art. 26 des Statuts et 1.5 du Règlement Intérieur</t>
    </r>
  </si>
  <si>
    <t>Compte 702 (SEM) ou 704 (OHLM) - Loyers :</t>
  </si>
  <si>
    <t>– Compte 7027 (SEM) ou 7047 (OHLM) - Logements en location-accession :</t>
  </si>
  <si>
    <r>
      <t xml:space="preserve">Répartition assiette </t>
    </r>
    <r>
      <rPr>
        <b/>
        <sz val="11"/>
        <color theme="1"/>
        <rFont val="Calibri"/>
        <family val="2"/>
        <scheme val="minor"/>
      </rPr>
      <t>(a)</t>
    </r>
  </si>
  <si>
    <r>
      <t>Total</t>
    </r>
    <r>
      <rPr>
        <b/>
        <sz val="11"/>
        <color rgb="FF17365D"/>
        <rFont val="Calibri"/>
        <family val="2"/>
        <scheme val="minor"/>
      </rPr>
      <t xml:space="preserve"> (a)</t>
    </r>
  </si>
  <si>
    <r>
      <t xml:space="preserve">Total  </t>
    </r>
    <r>
      <rPr>
        <b/>
        <sz val="11"/>
        <color rgb="FF17365D"/>
        <rFont val="Calibri"/>
        <family val="2"/>
        <scheme val="minor"/>
      </rPr>
      <t>(g)</t>
    </r>
  </si>
  <si>
    <r>
      <t xml:space="preserve">Total  </t>
    </r>
    <r>
      <rPr>
        <b/>
        <sz val="11"/>
        <color theme="1"/>
        <rFont val="Calibri"/>
        <family val="2"/>
        <scheme val="minor"/>
      </rPr>
      <t>(h)</t>
    </r>
  </si>
  <si>
    <r>
      <t xml:space="preserve">Nous certifions avoir réglé </t>
    </r>
    <r>
      <rPr>
        <b/>
        <sz val="11"/>
        <color rgb="FF17365D"/>
        <rFont val="Calibri"/>
        <family val="2"/>
        <scheme val="minor"/>
      </rPr>
      <t>globalement</t>
    </r>
    <r>
      <rPr>
        <sz val="11"/>
        <color rgb="FF17365D"/>
        <rFont val="Calibri"/>
        <family val="2"/>
        <scheme val="minor"/>
      </rPr>
      <t xml:space="preserve"> le montant à payer conformément à vos recommandations.</t>
    </r>
  </si>
  <si>
    <t>RÈGLEMENT DES COTISATIONS</t>
  </si>
  <si>
    <r>
      <t xml:space="preserve">SOLDE RESTANT </t>
    </r>
    <r>
      <rPr>
        <b/>
        <sz val="11"/>
        <color theme="1"/>
        <rFont val="Calibri"/>
        <family val="2"/>
      </rPr>
      <t>À</t>
    </r>
    <r>
      <rPr>
        <b/>
        <sz val="11"/>
        <color theme="1"/>
        <rFont val="Calibri"/>
        <family val="2"/>
        <scheme val="minor"/>
      </rPr>
      <t xml:space="preserve"> PAYER </t>
    </r>
  </si>
  <si>
    <r>
      <t>F</t>
    </r>
    <r>
      <rPr>
        <b/>
        <sz val="12"/>
        <color rgb="FF17365D"/>
        <rFont val="Calibri"/>
        <family val="2"/>
      </rPr>
      <t>É</t>
    </r>
    <r>
      <rPr>
        <b/>
        <sz val="12"/>
        <color rgb="FF17365D"/>
        <rFont val="Calibri"/>
        <family val="2"/>
        <scheme val="minor"/>
      </rPr>
      <t>D</t>
    </r>
    <r>
      <rPr>
        <b/>
        <sz val="12"/>
        <color rgb="FF17365D"/>
        <rFont val="Calibri"/>
        <family val="2"/>
      </rPr>
      <t>É</t>
    </r>
    <r>
      <rPr>
        <b/>
        <sz val="12"/>
        <color rgb="FF17365D"/>
        <rFont val="Calibri"/>
        <family val="2"/>
        <scheme val="minor"/>
      </rPr>
      <t>RATION NATIONALE DES OFFICES PUBLICS DE L'HABITAT</t>
    </r>
  </si>
  <si>
    <t>(ou toute personne habilitée)</t>
  </si>
  <si>
    <t>le montant à payer calculé ci-dessus est réglé globalement au nom de :</t>
  </si>
  <si>
    <r>
      <t xml:space="preserve">Ce formulaire servant de pièce comptable, </t>
    </r>
    <r>
      <rPr>
        <sz val="12"/>
        <color rgb="FFFF0000"/>
        <rFont val="Calibri"/>
        <family val="2"/>
        <scheme val="minor"/>
      </rPr>
      <t>i</t>
    </r>
    <r>
      <rPr>
        <b/>
        <sz val="12"/>
        <color rgb="FFFF0000"/>
        <rFont val="Calibri"/>
        <family val="2"/>
        <scheme val="minor"/>
      </rPr>
      <t>l ne sera pas établi de facture</t>
    </r>
    <r>
      <rPr>
        <sz val="12"/>
        <color rgb="FF17365D"/>
        <rFont val="Calibri"/>
        <family val="2"/>
        <scheme val="minor"/>
      </rPr>
      <t xml:space="preserve"> et</t>
    </r>
  </si>
  <si>
    <t>(à remplir)</t>
  </si>
  <si>
    <t>COTISATIONS 
ET CONTRIBUTIONS 
POUR L'ANNÉE 2026</t>
  </si>
  <si>
    <t>CALCUL DU DÉCOMPTE DE LA COTISATION POUR 2026</t>
  </si>
  <si>
    <r>
      <t xml:space="preserve">Total </t>
    </r>
    <r>
      <rPr>
        <b/>
        <sz val="11"/>
        <color theme="1"/>
        <rFont val="Calibri"/>
        <family val="2"/>
        <scheme val="minor"/>
      </rPr>
      <t>(b)</t>
    </r>
    <r>
      <rPr>
        <sz val="11"/>
        <color theme="1"/>
        <rFont val="Calibri"/>
        <family val="2"/>
        <scheme val="minor"/>
      </rPr>
      <t xml:space="preserve">
</t>
    </r>
    <r>
      <rPr>
        <i/>
        <sz val="9"/>
        <color theme="1"/>
        <rFont val="Calibri"/>
        <family val="2"/>
        <scheme val="minor"/>
      </rPr>
      <t>(minimum 1 970 €)</t>
    </r>
  </si>
  <si>
    <t>* taux d’appel de 100% (décision du Comité exécutif de l’USH pour 2026)</t>
  </si>
  <si>
    <t xml:space="preserve">Nombre de logements vendus en 2025 : </t>
  </si>
  <si>
    <t xml:space="preserve">Nombre de lots de lotissement vendus en 2025 : </t>
  </si>
  <si>
    <t>Nombre de lots (ou logements) principaux gérés en copropriétés au 31/12/2025 :</t>
  </si>
  <si>
    <t>TOTAL DE LA COTISATION 2026 :</t>
  </si>
  <si>
    <t>CALCUL DU DÉCOMPTE DE LA CONTRIBUTION POUR 2026</t>
  </si>
  <si>
    <t>Nombre de personnes inscrites à l'effectif au 31 décembre 2025 :</t>
  </si>
  <si>
    <t xml:space="preserve">TOTAL DE LA CONTRIBUTION 2026 : </t>
  </si>
  <si>
    <t xml:space="preserve">TOTAL DE LA COTISATION 2026 : </t>
  </si>
  <si>
    <r>
      <t>ACOMPTE PAY</t>
    </r>
    <r>
      <rPr>
        <b/>
        <sz val="11"/>
        <color theme="1"/>
        <rFont val="Calibri"/>
        <family val="2"/>
      </rPr>
      <t>É</t>
    </r>
    <r>
      <rPr>
        <b/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</rPr>
      <t>À</t>
    </r>
    <r>
      <rPr>
        <b/>
        <sz val="11"/>
        <color theme="1"/>
        <rFont val="Calibri"/>
        <family val="2"/>
        <scheme val="minor"/>
      </rPr>
      <t xml:space="preserve"> D</t>
    </r>
    <r>
      <rPr>
        <b/>
        <sz val="11"/>
        <color theme="1"/>
        <rFont val="Calibri"/>
        <family val="2"/>
      </rPr>
      <t>É</t>
    </r>
    <r>
      <rPr>
        <b/>
        <sz val="11"/>
        <color theme="1"/>
        <rFont val="Calibri"/>
        <family val="2"/>
        <scheme val="minor"/>
      </rPr>
      <t>DUIRE</t>
    </r>
    <r>
      <rPr>
        <sz val="11"/>
        <color theme="1"/>
        <rFont val="Calibri"/>
        <family val="2"/>
        <scheme val="minor"/>
      </rPr>
      <t xml:space="preserve"> facture n° CO-260……….</t>
    </r>
  </si>
  <si>
    <t>BUDGET 2027</t>
  </si>
  <si>
    <r>
      <t xml:space="preserve">=  </t>
    </r>
    <r>
      <rPr>
        <b/>
        <sz val="11"/>
        <color theme="1"/>
        <rFont val="Calibri"/>
        <family val="2"/>
        <scheme val="minor"/>
      </rPr>
      <t>Assiette pour le calcul de la cotisation 2027</t>
    </r>
    <r>
      <rPr>
        <sz val="11"/>
        <color theme="1"/>
        <rFont val="Calibri"/>
        <family val="2"/>
        <scheme val="minor"/>
      </rPr>
      <t xml:space="preserve"> :</t>
    </r>
  </si>
  <si>
    <t>NOUVEAU</t>
  </si>
  <si>
    <r>
      <t xml:space="preserve">L’assiette de la cotisation est constituée par le montant des </t>
    </r>
    <r>
      <rPr>
        <b/>
        <sz val="11"/>
        <color theme="1"/>
        <rFont val="Calibri"/>
        <family val="2"/>
        <scheme val="minor"/>
      </rPr>
      <t xml:space="preserve">loyers comptabilisés au compte 702 (SEM) ou 704 (OHLM) en </t>
    </r>
    <r>
      <rPr>
        <b/>
        <sz val="11"/>
        <color rgb="FFFF0000"/>
        <rFont val="Calibri"/>
        <family val="2"/>
        <scheme val="minor"/>
      </rPr>
      <t>2024</t>
    </r>
    <r>
      <rPr>
        <sz val="11"/>
        <color theme="1"/>
        <rFont val="Calibri"/>
        <family val="2"/>
        <scheme val="minor"/>
      </rPr>
      <t xml:space="preserve"> après déduction du compte 7027 ou 7047 - Logements en location-accession</t>
    </r>
  </si>
  <si>
    <r>
      <t xml:space="preserve">EXERCICE </t>
    </r>
    <r>
      <rPr>
        <b/>
        <sz val="11"/>
        <color rgb="FFFF0000"/>
        <rFont val="Calibri"/>
        <family val="2"/>
        <scheme val="minor"/>
      </rPr>
      <t>2024</t>
    </r>
  </si>
  <si>
    <t>N°1 jusqu'à 65 000 000 €</t>
  </si>
  <si>
    <t>N°2 de 65 000 000 € à 130 000 000 €</t>
  </si>
  <si>
    <t>N°3 de 130 000 000 € à 260 000 000 €</t>
  </si>
  <si>
    <t>x 0,131 %</t>
  </si>
  <si>
    <t>x 0,073 %</t>
  </si>
  <si>
    <t>x 0,033 %</t>
  </si>
  <si>
    <t>N°4 au-delà de 260 000 000 €</t>
  </si>
  <si>
    <r>
      <t xml:space="preserve">La contribution pour l’exercice des droits syndicaux au plan national des personnels des OPH et des autres membres couverts par la branche professionnelle s’applique dans les organismes à </t>
    </r>
    <r>
      <rPr>
        <b/>
        <sz val="11"/>
        <color theme="1"/>
        <rFont val="Calibri"/>
        <family val="2"/>
        <scheme val="minor"/>
      </rPr>
      <t xml:space="preserve">l’ensemble des personnels inscrits à l’effectif au 31/12/2025 en </t>
    </r>
    <r>
      <rPr>
        <b/>
        <sz val="11"/>
        <color rgb="FFFF0000"/>
        <rFont val="Calibri"/>
        <family val="2"/>
        <scheme val="minor"/>
      </rPr>
      <t>personnes physiques</t>
    </r>
    <r>
      <rPr>
        <b/>
        <sz val="11"/>
        <color theme="1"/>
        <rFont val="Calibri"/>
        <family val="2"/>
        <scheme val="minor"/>
      </rPr>
      <t xml:space="preserve"> quels que soient leur statut et la nature de leur contrat de travail</t>
    </r>
    <r>
      <rPr>
        <sz val="10"/>
        <color theme="1"/>
        <rFont val="Calibri"/>
        <family val="2"/>
        <scheme val="minor"/>
      </rPr>
      <t xml:space="preserve"> </t>
    </r>
    <r>
      <rPr>
        <i/>
        <sz val="10.5"/>
        <color theme="1"/>
        <rFont val="Calibri"/>
        <family val="2"/>
        <scheme val="minor"/>
      </rPr>
      <t>(cf 1</t>
    </r>
    <r>
      <rPr>
        <i/>
        <vertAlign val="superscript"/>
        <sz val="10.5"/>
        <color theme="1"/>
        <rFont val="Calibri"/>
        <family val="2"/>
        <scheme val="minor"/>
      </rPr>
      <t>e</t>
    </r>
    <r>
      <rPr>
        <i/>
        <sz val="10.5"/>
        <color theme="1"/>
        <rFont val="Calibri"/>
        <family val="2"/>
        <scheme val="minor"/>
      </rPr>
      <t xml:space="preserve"> question de l’enquête fédérale 2025 sur les effectifs </t>
    </r>
    <r>
      <rPr>
        <i/>
        <sz val="10.5"/>
        <color rgb="FFFF0000"/>
        <rFont val="Calibri"/>
        <family val="2"/>
        <scheme val="minor"/>
      </rPr>
      <t>R10</t>
    </r>
    <r>
      <rPr>
        <i/>
        <sz val="10.5"/>
        <color theme="1"/>
        <rFont val="Calibri"/>
        <family val="2"/>
        <scheme val="minor"/>
      </rPr>
      <t>)</t>
    </r>
    <r>
      <rPr>
        <sz val="11"/>
        <color theme="1"/>
        <rFont val="Calibri"/>
        <family val="2"/>
        <scheme val="minor"/>
      </rPr>
      <t>.</t>
    </r>
  </si>
  <si>
    <t>x 0,024 %</t>
  </si>
  <si>
    <r>
      <t xml:space="preserve">EXERCICE </t>
    </r>
    <r>
      <rPr>
        <b/>
        <sz val="11"/>
        <color rgb="FFFF0000"/>
        <rFont val="Calibri"/>
        <family val="2"/>
        <scheme val="minor"/>
      </rPr>
      <t>2025</t>
    </r>
  </si>
  <si>
    <r>
      <t xml:space="preserve">Dans le cadre de l'élaboration des budgets 2027 de l'USH et de la FOPH, merci de renseigner </t>
    </r>
    <r>
      <rPr>
        <b/>
        <sz val="11"/>
        <color rgb="FF17365D"/>
        <rFont val="Calibri"/>
        <family val="2"/>
        <scheme val="minor"/>
      </rPr>
      <t xml:space="preserve">vos données </t>
    </r>
    <r>
      <rPr>
        <b/>
        <sz val="11"/>
        <color rgb="FFFF0000"/>
        <rFont val="Calibri"/>
        <family val="2"/>
        <scheme val="minor"/>
      </rPr>
      <t>2025</t>
    </r>
    <r>
      <rPr>
        <sz val="11"/>
        <color rgb="FF17365D"/>
        <rFont val="Calibri"/>
        <family val="2"/>
        <scheme val="minor"/>
      </rPr>
      <t xml:space="preserve"> ci-dessous :</t>
    </r>
  </si>
  <si>
    <r>
      <t xml:space="preserve">RÉPARTITION </t>
    </r>
    <r>
      <rPr>
        <b/>
        <sz val="11"/>
        <color theme="1"/>
        <rFont val="Calibri"/>
        <family val="2"/>
      </rPr>
      <t>DE LA COTISATION LOCATIVE 2026 ENTRE LA FOPH ET L'USH</t>
    </r>
  </si>
  <si>
    <t>AFFECTATION DE 50 € PAR AN ET PAR ORGANISME ADHÉRENT AU CFA LA FHABRIQUE</t>
  </si>
  <si>
    <t xml:space="preserve">Lors de sa réunion du 20 janvier 2026, le Conseil fédéral a voté le principe d’un versement de 50 € par an par chacun de nos adhérents au CFA la Fhabrique, afin de renforcer les liens entre eux. L'Assemblée générale réunit le 4 juin 2026 pendant la Convention de Vannes a confirmé cette décison (résolution n°7). Cette somme sera déduite du montant des cotisations versées par les adhérents sur la part fédérale et sera donc sans impact sur celui-ci. </t>
  </si>
  <si>
    <r>
      <t xml:space="preserve">DOCUMENT  DE  4  PAGES  À  IMPRIMER   ET  À  RETOURNER  SIGNÉ  EN  PDF </t>
    </r>
    <r>
      <rPr>
        <b/>
        <u/>
        <sz val="13"/>
        <color rgb="FFFF0000"/>
        <rFont val="Source Sans Pro Black"/>
        <family val="2"/>
      </rPr>
      <t>D'ICI LE 15 JUILLET 2026</t>
    </r>
    <r>
      <rPr>
        <b/>
        <sz val="13"/>
        <color rgb="FFDF680F"/>
        <rFont val="Calibri"/>
        <family val="2"/>
        <scheme val="minor"/>
      </rPr>
      <t xml:space="preserve">
AU  MAIL  CI-DESSUS OU  PAR  COURRIER  POSTAL  EN  2  EXEMPLAIRES  À  L’ADRESSE  SUIVANTE :</t>
    </r>
  </si>
  <si>
    <r>
      <t xml:space="preserve">2.1) Logements vendus en </t>
    </r>
    <r>
      <rPr>
        <b/>
        <sz val="11"/>
        <color rgb="FFFF0000"/>
        <rFont val="Calibri"/>
        <family val="2"/>
        <scheme val="minor"/>
      </rPr>
      <t>2025</t>
    </r>
    <r>
      <rPr>
        <sz val="11"/>
        <rFont val="Calibri"/>
        <family val="2"/>
        <scheme val="minor"/>
      </rPr>
      <t xml:space="preserve"> en location-accession, en accession classique, en bail réel solidaire et en prestations de services (CCMI, CPS)  </t>
    </r>
    <r>
      <rPr>
        <i/>
        <sz val="11"/>
        <rFont val="Calibri"/>
        <family val="2"/>
        <scheme val="minor"/>
      </rPr>
      <t xml:space="preserve">(cf. Fiche d’activité </t>
    </r>
    <r>
      <rPr>
        <b/>
        <i/>
        <sz val="11"/>
        <color rgb="FFFF0000"/>
        <rFont val="Calibri"/>
        <family val="2"/>
        <scheme val="minor"/>
      </rPr>
      <t>2025</t>
    </r>
    <r>
      <rPr>
        <i/>
        <sz val="11"/>
        <rFont val="Calibri"/>
        <family val="2"/>
        <scheme val="minor"/>
      </rPr>
      <t xml:space="preserve"> respectivement questions </t>
    </r>
    <r>
      <rPr>
        <i/>
        <sz val="11"/>
        <color rgb="FFFF0000"/>
        <rFont val="Calibri"/>
        <family val="2"/>
        <scheme val="minor"/>
      </rPr>
      <t>P151+P154+P157+P159</t>
    </r>
    <r>
      <rPr>
        <i/>
        <sz val="11"/>
        <rFont val="Calibri"/>
        <family val="2"/>
        <scheme val="minor"/>
      </rPr>
      <t xml:space="preserve"> onglet A12 et </t>
    </r>
    <r>
      <rPr>
        <i/>
        <sz val="11"/>
        <color rgb="FFFF0000"/>
        <rFont val="Calibri"/>
        <family val="2"/>
        <scheme val="minor"/>
      </rPr>
      <t>G3101+G3101a</t>
    </r>
    <r>
      <rPr>
        <i/>
        <sz val="11"/>
        <rFont val="Calibri"/>
        <family val="2"/>
        <scheme val="minor"/>
      </rPr>
      <t xml:space="preserve"> onglet A11)</t>
    </r>
  </si>
  <si>
    <r>
      <t xml:space="preserve">2.2) Lots de lotissement vendus en </t>
    </r>
    <r>
      <rPr>
        <b/>
        <sz val="11"/>
        <color rgb="FFFF0000"/>
        <rFont val="Calibri"/>
        <family val="2"/>
        <scheme val="minor"/>
      </rPr>
      <t>2025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 xml:space="preserve">(cf. Fiche d’activité </t>
    </r>
    <r>
      <rPr>
        <b/>
        <i/>
        <sz val="11"/>
        <color rgb="FFFF0000"/>
        <rFont val="Calibri"/>
        <family val="2"/>
        <scheme val="minor"/>
      </rPr>
      <t>2025</t>
    </r>
    <r>
      <rPr>
        <i/>
        <sz val="11"/>
        <color theme="1"/>
        <rFont val="Calibri"/>
        <family val="2"/>
        <scheme val="minor"/>
      </rPr>
      <t xml:space="preserve"> question </t>
    </r>
    <r>
      <rPr>
        <i/>
        <sz val="11"/>
        <color rgb="FFFF0000"/>
        <rFont val="Calibri"/>
        <family val="2"/>
        <scheme val="minor"/>
      </rPr>
      <t>P362</t>
    </r>
    <r>
      <rPr>
        <i/>
        <sz val="11"/>
        <color theme="1"/>
        <rFont val="Calibri"/>
        <family val="2"/>
        <scheme val="minor"/>
      </rPr>
      <t xml:space="preserve"> de l'onglet A13)</t>
    </r>
  </si>
  <si>
    <r>
      <t xml:space="preserve">2.3) Gestion de syndic en </t>
    </r>
    <r>
      <rPr>
        <b/>
        <sz val="11"/>
        <color rgb="FFFF0000"/>
        <rFont val="Calibri"/>
        <family val="2"/>
        <scheme val="minor"/>
      </rPr>
      <t>2025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 xml:space="preserve">(cf. Fiche d’activité </t>
    </r>
    <r>
      <rPr>
        <b/>
        <i/>
        <sz val="11"/>
        <color rgb="FFFF0000"/>
        <rFont val="Calibri"/>
        <family val="2"/>
        <scheme val="minor"/>
      </rPr>
      <t>2025</t>
    </r>
    <r>
      <rPr>
        <i/>
        <sz val="11"/>
        <color theme="1"/>
        <rFont val="Calibri"/>
        <family val="2"/>
        <scheme val="minor"/>
      </rPr>
      <t xml:space="preserve"> question </t>
    </r>
    <r>
      <rPr>
        <i/>
        <sz val="11"/>
        <color rgb="FFFF0000"/>
        <rFont val="Calibri"/>
        <family val="2"/>
        <scheme val="minor"/>
      </rPr>
      <t>G332</t>
    </r>
    <r>
      <rPr>
        <i/>
        <sz val="11"/>
        <color theme="1"/>
        <rFont val="Calibri"/>
        <family val="2"/>
        <scheme val="minor"/>
      </rPr>
      <t xml:space="preserve"> de l'onglet A11)</t>
    </r>
  </si>
  <si>
    <r>
      <t xml:space="preserve">Un accord confédéral est intervenu lors du Comité exécutif du 17/12/25, fixant à </t>
    </r>
    <r>
      <rPr>
        <b/>
        <sz val="11"/>
        <color theme="1"/>
        <rFont val="Calibri"/>
        <family val="2"/>
        <scheme val="minor"/>
      </rPr>
      <t>0,05214%</t>
    </r>
    <r>
      <rPr>
        <sz val="11"/>
        <color theme="1"/>
        <rFont val="Calibri"/>
        <family val="2"/>
        <scheme val="minor"/>
      </rPr>
      <t xml:space="preserve"> pour 2026 le taux à appliquer au </t>
    </r>
    <r>
      <rPr>
        <b/>
        <sz val="11"/>
        <color theme="1"/>
        <rFont val="Calibri"/>
        <family val="2"/>
        <scheme val="minor"/>
      </rPr>
      <t>total des bases locatives 2024</t>
    </r>
    <r>
      <rPr>
        <sz val="11"/>
        <color theme="1"/>
        <rFont val="Calibri"/>
        <family val="2"/>
        <scheme val="minor"/>
      </rPr>
      <t xml:space="preserve"> pour obtenir le montant du reversement de la FOPH à l'USH pour son fonctionnement. Le nouveau barème a été conçu de façon à stabiliser les cotisations versées par les organismes en 2026 par rapport à 2025. Par la suite, l'évolution globale sera arbitrée chaque année, de manière à rester raisonnable et supportable par les adhérents.</t>
    </r>
  </si>
  <si>
    <t>(f)</t>
  </si>
  <si>
    <t>(e)</t>
  </si>
  <si>
    <t>(2)</t>
  </si>
  <si>
    <t>x 80 €</t>
  </si>
  <si>
    <t>x 40 €</t>
  </si>
  <si>
    <t>x 10 %</t>
  </si>
  <si>
    <r>
      <t xml:space="preserve">Somme des 3 composantes
</t>
    </r>
    <r>
      <rPr>
        <b/>
        <sz val="11"/>
        <color rgb="FF17365D"/>
        <rFont val="Calibri"/>
        <family val="2"/>
        <scheme val="minor"/>
      </rPr>
      <t>(e) + (f) + (h)</t>
    </r>
  </si>
  <si>
    <r>
      <t xml:space="preserve">1) </t>
    </r>
    <r>
      <rPr>
        <b/>
        <u/>
        <sz val="11"/>
        <color rgb="FF17365D"/>
        <rFont val="Calibri"/>
        <family val="2"/>
        <scheme val="minor"/>
      </rPr>
      <t>Barème pour l’activité locative</t>
    </r>
  </si>
  <si>
    <r>
      <t xml:space="preserve">2) </t>
    </r>
    <r>
      <rPr>
        <b/>
        <u/>
        <sz val="11"/>
        <color rgb="FF17365D"/>
        <rFont val="Calibri"/>
        <family val="2"/>
        <scheme val="minor"/>
      </rPr>
      <t>Barème pour l’activité d’accession à la propriété</t>
    </r>
    <r>
      <rPr>
        <b/>
        <sz val="11"/>
        <color rgb="FF17365D"/>
        <rFont val="Calibri"/>
        <family val="2"/>
        <scheme val="minor"/>
      </rPr>
      <t xml:space="preserve"> </t>
    </r>
    <r>
      <rPr>
        <i/>
        <sz val="11"/>
        <color rgb="FF17365D"/>
        <rFont val="Calibri"/>
        <family val="2"/>
        <scheme val="minor"/>
      </rPr>
      <t>(vente de logements et de lots de lotissement, gestion de syndic)</t>
    </r>
  </si>
  <si>
    <r>
      <t>- du 1</t>
    </r>
    <r>
      <rPr>
        <vertAlign val="superscript"/>
        <sz val="11"/>
        <color rgb="FF17365D"/>
        <rFont val="Calibri"/>
        <family val="2"/>
        <scheme val="minor"/>
      </rPr>
      <t>er</t>
    </r>
    <r>
      <rPr>
        <sz val="11"/>
        <color rgb="FF17365D"/>
        <rFont val="Calibri"/>
        <family val="2"/>
        <scheme val="minor"/>
      </rPr>
      <t xml:space="preserve"> au 2000</t>
    </r>
    <r>
      <rPr>
        <vertAlign val="superscript"/>
        <sz val="11"/>
        <color rgb="FF17365D"/>
        <rFont val="Calibri"/>
        <family val="2"/>
        <scheme val="minor"/>
      </rPr>
      <t>e</t>
    </r>
    <r>
      <rPr>
        <sz val="11"/>
        <color rgb="FF17365D"/>
        <rFont val="Calibri"/>
        <family val="2"/>
        <scheme val="minor"/>
      </rPr>
      <t xml:space="preserve"> lot principal</t>
    </r>
  </si>
  <si>
    <r>
      <t>- du 2001</t>
    </r>
    <r>
      <rPr>
        <vertAlign val="superscript"/>
        <sz val="11"/>
        <color rgb="FF17365D"/>
        <rFont val="Calibri"/>
        <family val="2"/>
        <scheme val="minor"/>
      </rPr>
      <t>e</t>
    </r>
    <r>
      <rPr>
        <sz val="11"/>
        <color rgb="FF17365D"/>
        <rFont val="Calibri"/>
        <family val="2"/>
        <scheme val="minor"/>
      </rPr>
      <t xml:space="preserve"> au 4000</t>
    </r>
    <r>
      <rPr>
        <vertAlign val="superscript"/>
        <sz val="11"/>
        <color rgb="FF17365D"/>
        <rFont val="Calibri"/>
        <family val="2"/>
        <scheme val="minor"/>
      </rPr>
      <t>e</t>
    </r>
    <r>
      <rPr>
        <sz val="11"/>
        <color rgb="FF17365D"/>
        <rFont val="Calibri"/>
        <family val="2"/>
        <scheme val="minor"/>
      </rPr>
      <t xml:space="preserve"> lot principal</t>
    </r>
  </si>
  <si>
    <r>
      <t>- au-delà du 4000</t>
    </r>
    <r>
      <rPr>
        <vertAlign val="superscript"/>
        <sz val="11"/>
        <color rgb="FF17365D"/>
        <rFont val="Calibri"/>
        <family val="2"/>
        <scheme val="minor"/>
      </rPr>
      <t>e</t>
    </r>
    <r>
      <rPr>
        <sz val="11"/>
        <color rgb="FF17365D"/>
        <rFont val="Calibri"/>
        <family val="2"/>
        <scheme val="minor"/>
      </rPr>
      <t xml:space="preserve"> lot principal</t>
    </r>
  </si>
  <si>
    <t>(d)/2</t>
  </si>
  <si>
    <t>Ecart (b) - (c)      =</t>
  </si>
  <si>
    <t>(b) +/- (d)/2 = 
(1)</t>
  </si>
  <si>
    <r>
      <t xml:space="preserve">Afin d'étaler sur 2 ans les baisses et les hausses résultant du nouveau barème, cette année et uniquement cette année, la cotisation est diminuée de la moitié de l'écart </t>
    </r>
    <r>
      <rPr>
        <b/>
        <sz val="10"/>
        <color theme="1"/>
        <rFont val="Calibri"/>
        <family val="2"/>
      </rPr>
      <t>(d)</t>
    </r>
    <r>
      <rPr>
        <sz val="10"/>
        <color theme="1"/>
        <rFont val="Calibri"/>
        <family val="2"/>
      </rPr>
      <t xml:space="preserve"> positif ou majorée de la moitié de l'écart </t>
    </r>
    <r>
      <rPr>
        <b/>
        <sz val="10"/>
        <color theme="1"/>
        <rFont val="Calibri"/>
        <family val="2"/>
      </rPr>
      <t>(d)</t>
    </r>
    <r>
      <rPr>
        <sz val="10"/>
        <color theme="1"/>
        <rFont val="Calibri"/>
        <family val="2"/>
      </rPr>
      <t xml:space="preserve"> négatif</t>
    </r>
    <r>
      <rPr>
        <sz val="10"/>
        <color rgb="FFFF0000"/>
        <rFont val="Calibri"/>
        <family val="2"/>
      </rPr>
      <t xml:space="preserve"> </t>
    </r>
    <r>
      <rPr>
        <i/>
        <sz val="10"/>
        <color rgb="FFFF0000"/>
        <rFont val="Calibri"/>
        <family val="2"/>
      </rPr>
      <t>(ne concerne pas les  SEM adhérentes depuis 2026, sauf celles ayant payé une cotisation comme OPH en 2025)</t>
    </r>
  </si>
  <si>
    <r>
      <t xml:space="preserve">Rappel du </t>
    </r>
    <r>
      <rPr>
        <b/>
        <sz val="10"/>
        <color rgb="FF17365D"/>
        <rFont val="Calibri"/>
        <family val="2"/>
        <scheme val="minor"/>
      </rPr>
      <t>Total de la la cotisation du barème locatif 2025</t>
    </r>
    <r>
      <rPr>
        <sz val="10"/>
        <color rgb="FF17365D"/>
        <rFont val="Calibri"/>
        <family val="2"/>
        <scheme val="minor"/>
      </rPr>
      <t xml:space="preserve"> (abattement déduit le cas échéant)
ou pour les </t>
    </r>
    <r>
      <rPr>
        <b/>
        <sz val="10"/>
        <color rgb="FF17365D"/>
        <rFont val="Calibri"/>
        <family val="2"/>
        <scheme val="minor"/>
      </rPr>
      <t>adhésions courant 2025</t>
    </r>
    <r>
      <rPr>
        <sz val="10"/>
        <color rgb="FF17365D"/>
        <rFont val="Calibri"/>
        <family val="2"/>
        <scheme val="minor"/>
      </rPr>
      <t xml:space="preserve">, le montant de la </t>
    </r>
    <r>
      <rPr>
        <b/>
        <sz val="10"/>
        <color rgb="FF17365D"/>
        <rFont val="Calibri"/>
        <family val="2"/>
        <scheme val="minor"/>
      </rPr>
      <t>cotisation avant réduction</t>
    </r>
    <r>
      <rPr>
        <sz val="10"/>
        <color rgb="FF17365D"/>
        <rFont val="Calibri"/>
        <family val="2"/>
        <scheme val="minor"/>
      </rPr>
      <t xml:space="preserve"> </t>
    </r>
    <r>
      <rPr>
        <sz val="9.5"/>
        <color rgb="FF17365D"/>
        <rFont val="Calibri"/>
        <family val="2"/>
        <scheme val="minor"/>
      </rPr>
      <t>(cf facture d'adhésion)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</si>
</sst>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#&quot; &quot;##&quot; &quot;##&quot; &quot;##&quot; &quot;##"/>
  </numFmts>
  <fonts count="59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28"/>
      <color theme="5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5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11"/>
      <color theme="5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3"/>
      <color rgb="FFDF680F"/>
      <name val="Calibri"/>
      <family val="2"/>
      <scheme val="minor"/>
    </font>
    <font>
      <i/>
      <sz val="12"/>
      <color rgb="FF17365D"/>
      <name val="Calibri"/>
      <family val="2"/>
      <scheme val="minor"/>
    </font>
    <font>
      <b/>
      <sz val="12"/>
      <color rgb="FF17365D"/>
      <name val="Calibri"/>
      <family val="2"/>
      <scheme val="minor"/>
    </font>
    <font>
      <b/>
      <sz val="14"/>
      <color rgb="FF17365D"/>
      <name val="Calibri"/>
      <family val="2"/>
      <scheme val="minor"/>
    </font>
    <font>
      <i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b/>
      <sz val="11"/>
      <color theme="1"/>
      <name val="Calibri"/>
      <family val="2"/>
    </font>
    <font>
      <sz val="14"/>
      <color rgb="FF17365D"/>
      <name val="Calibri"/>
      <family val="2"/>
      <scheme val="minor"/>
    </font>
    <font>
      <sz val="9"/>
      <color rgb="FF17365D"/>
      <name val="Calibri"/>
      <family val="2"/>
      <scheme val="minor"/>
    </font>
    <font>
      <sz val="12"/>
      <color rgb="FF17365D"/>
      <name val="Calibri"/>
      <family val="2"/>
      <scheme val="minor"/>
    </font>
    <font>
      <sz val="10"/>
      <color rgb="FF17365D"/>
      <name val="Calibri"/>
      <family val="2"/>
      <scheme val="minor"/>
    </font>
    <font>
      <sz val="11"/>
      <color rgb="FF17365D"/>
      <name val="Calibri"/>
      <family val="2"/>
      <scheme val="minor"/>
    </font>
    <font>
      <sz val="11"/>
      <color rgb="FFDF680F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0"/>
      <color rgb="FF17365D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.5"/>
      <color rgb="FF17365D"/>
      <name val="Calibri"/>
      <family val="2"/>
      <scheme val="minor"/>
    </font>
    <font>
      <b/>
      <sz val="11"/>
      <color rgb="FF17365D"/>
      <name val="Calibri"/>
      <family val="2"/>
      <scheme val="minor"/>
    </font>
    <font>
      <i/>
      <sz val="9"/>
      <color theme="1"/>
      <name val="Calibri"/>
      <family val="2"/>
      <scheme val="minor"/>
    </font>
    <font>
      <i/>
      <sz val="10"/>
      <color rgb="FF17365D"/>
      <name val="Calibri"/>
      <family val="2"/>
      <scheme val="minor"/>
    </font>
    <font>
      <b/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9"/>
      <color rgb="FF17365D"/>
      <name val="Calibri"/>
      <family val="2"/>
      <scheme val="minor"/>
    </font>
    <font>
      <b/>
      <sz val="11"/>
      <color rgb="FFDF680F"/>
      <name val="Calibri"/>
      <family val="2"/>
      <scheme val="minor"/>
    </font>
    <font>
      <b/>
      <sz val="12"/>
      <color rgb="FFDF680F"/>
      <name val="Calibri"/>
      <family val="2"/>
      <scheme val="minor"/>
    </font>
    <font>
      <sz val="8"/>
      <color rgb="FF17365D"/>
      <name val="Calibri"/>
      <family val="2"/>
      <scheme val="minor"/>
    </font>
    <font>
      <b/>
      <sz val="12"/>
      <color rgb="FF17365D"/>
      <name val="Calibri"/>
      <family val="2"/>
    </font>
    <font>
      <i/>
      <sz val="10.5"/>
      <color theme="1"/>
      <name val="Calibri"/>
      <family val="2"/>
      <scheme val="minor"/>
    </font>
    <font>
      <i/>
      <vertAlign val="superscript"/>
      <sz val="10.5"/>
      <color theme="1"/>
      <name val="Calibri"/>
      <family val="2"/>
      <scheme val="minor"/>
    </font>
    <font>
      <i/>
      <sz val="10.5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1"/>
      <color rgb="FF17365D"/>
      <name val="Calibri"/>
      <family val="2"/>
    </font>
    <font>
      <sz val="10"/>
      <color theme="1"/>
      <name val="Calibri"/>
      <family val="2"/>
    </font>
    <font>
      <sz val="10"/>
      <color rgb="FFFF0000"/>
      <name val="Calibri"/>
      <family val="2"/>
    </font>
    <font>
      <i/>
      <sz val="10"/>
      <color rgb="FFFF0000"/>
      <name val="Calibri"/>
      <family val="2"/>
    </font>
    <font>
      <b/>
      <u/>
      <sz val="13"/>
      <color rgb="FFFF0000"/>
      <name val="Source Sans Pro Black"/>
      <family val="2"/>
    </font>
    <font>
      <b/>
      <sz val="10"/>
      <color theme="1"/>
      <name val="Calibri"/>
      <family val="2"/>
    </font>
    <font>
      <b/>
      <u/>
      <sz val="11"/>
      <color rgb="FF17365D"/>
      <name val="Calibri"/>
      <family val="2"/>
      <scheme val="minor"/>
    </font>
    <font>
      <i/>
      <sz val="11"/>
      <color rgb="FF17365D"/>
      <name val="Calibri"/>
      <family val="2"/>
      <scheme val="minor"/>
    </font>
    <font>
      <sz val="10.5"/>
      <color rgb="FF17365D"/>
      <name val="Calibri"/>
      <family val="2"/>
      <scheme val="minor"/>
    </font>
    <font>
      <vertAlign val="superscript"/>
      <sz val="11"/>
      <color rgb="FF17365D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2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52">
    <xf numFmtId="0" fontId="0" fillId="0" borderId="0" xfId="0"/>
    <xf numFmtId="0" fontId="7" fillId="0" borderId="0" xfId="0" applyFont="1"/>
    <xf numFmtId="0" fontId="12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top"/>
    </xf>
    <xf numFmtId="0" fontId="13" fillId="0" borderId="0" xfId="0" applyFont="1"/>
    <xf numFmtId="0" fontId="4" fillId="0" borderId="0" xfId="0" applyFont="1" applyAlignment="1">
      <alignment horizontal="centerContinuous"/>
    </xf>
    <xf numFmtId="0" fontId="4" fillId="0" borderId="0" xfId="0" applyFont="1" applyAlignment="1">
      <alignment horizontal="centerContinuous" vertical="center"/>
    </xf>
    <xf numFmtId="0" fontId="16" fillId="0" borderId="0" xfId="0" applyFont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centerContinuous"/>
    </xf>
    <xf numFmtId="0" fontId="23" fillId="0" borderId="0" xfId="0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26" fillId="0" borderId="0" xfId="0" applyFont="1" applyAlignment="1">
      <alignment horizontal="center" vertical="center"/>
    </xf>
    <xf numFmtId="0" fontId="26" fillId="0" borderId="0" xfId="0" applyFont="1" applyAlignment="1">
      <alignment horizontal="left" vertical="center"/>
    </xf>
    <xf numFmtId="0" fontId="1" fillId="0" borderId="0" xfId="1" applyAlignment="1">
      <alignment horizontal="left" vertical="center"/>
    </xf>
    <xf numFmtId="0" fontId="27" fillId="0" borderId="0" xfId="0" applyFont="1" applyAlignment="1">
      <alignment horizontal="center" vertical="center"/>
    </xf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7" xfId="0" applyBorder="1"/>
    <xf numFmtId="0" fontId="0" fillId="0" borderId="18" xfId="0" applyBorder="1"/>
    <xf numFmtId="0" fontId="0" fillId="0" borderId="17" xfId="0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justify" vertical="center"/>
    </xf>
    <xf numFmtId="0" fontId="0" fillId="0" borderId="18" xfId="0" applyBorder="1" applyAlignment="1">
      <alignment vertical="center"/>
    </xf>
    <xf numFmtId="0" fontId="0" fillId="0" borderId="0" xfId="0" applyAlignment="1">
      <alignment horizontal="center" vertical="center"/>
    </xf>
    <xf numFmtId="0" fontId="31" fillId="0" borderId="0" xfId="0" applyFont="1" applyAlignment="1">
      <alignment vertical="center" wrapText="1"/>
    </xf>
    <xf numFmtId="0" fontId="31" fillId="0" borderId="0" xfId="0" applyFont="1" applyAlignment="1">
      <alignment vertical="center"/>
    </xf>
    <xf numFmtId="0" fontId="26" fillId="0" borderId="7" xfId="0" applyFont="1" applyBorder="1" applyAlignment="1">
      <alignment horizontal="center" vertical="center" wrapText="1"/>
    </xf>
    <xf numFmtId="0" fontId="25" fillId="0" borderId="0" xfId="0" applyFont="1" applyAlignment="1">
      <alignment vertical="center"/>
    </xf>
    <xf numFmtId="0" fontId="30" fillId="0" borderId="0" xfId="0" applyFont="1" applyAlignment="1">
      <alignment horizontal="right" vertical="center"/>
    </xf>
    <xf numFmtId="0" fontId="26" fillId="0" borderId="3" xfId="0" applyFont="1" applyBorder="1" applyAlignment="1">
      <alignment horizontal="center" vertical="center" wrapText="1"/>
    </xf>
    <xf numFmtId="0" fontId="31" fillId="0" borderId="0" xfId="0" applyFont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31" fillId="0" borderId="0" xfId="0" applyFont="1" applyAlignment="1">
      <alignment horizontal="left" vertical="center" wrapText="1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6" xfId="0" applyBorder="1" applyAlignment="1">
      <alignment vertical="center"/>
    </xf>
    <xf numFmtId="0" fontId="25" fillId="0" borderId="0" xfId="0" applyFont="1" applyAlignment="1">
      <alignment horizontal="left" vertical="center"/>
    </xf>
    <xf numFmtId="0" fontId="31" fillId="0" borderId="6" xfId="0" applyFont="1" applyBorder="1" applyAlignment="1">
      <alignment vertical="center" wrapText="1"/>
    </xf>
    <xf numFmtId="0" fontId="30" fillId="0" borderId="7" xfId="0" applyFont="1" applyBorder="1" applyAlignment="1">
      <alignment horizontal="center" vertical="center"/>
    </xf>
    <xf numFmtId="0" fontId="23" fillId="0" borderId="0" xfId="0" applyFont="1" applyAlignment="1">
      <alignment horizontal="left" vertical="center"/>
    </xf>
    <xf numFmtId="0" fontId="30" fillId="0" borderId="0" xfId="0" applyFont="1" applyAlignment="1">
      <alignment horizontal="center" vertical="center"/>
    </xf>
    <xf numFmtId="0" fontId="0" fillId="0" borderId="26" xfId="0" applyBorder="1"/>
    <xf numFmtId="0" fontId="0" fillId="0" borderId="15" xfId="0" applyBorder="1"/>
    <xf numFmtId="0" fontId="0" fillId="0" borderId="16" xfId="0" applyBorder="1"/>
    <xf numFmtId="0" fontId="30" fillId="0" borderId="0" xfId="0" applyFont="1" applyAlignment="1">
      <alignment vertical="center"/>
    </xf>
    <xf numFmtId="0" fontId="0" fillId="0" borderId="0" xfId="0" quotePrefix="1" applyAlignment="1">
      <alignment horizontal="center" vertical="center"/>
    </xf>
    <xf numFmtId="0" fontId="0" fillId="0" borderId="1" xfId="0" quotePrefix="1" applyBorder="1" applyAlignment="1">
      <alignment horizontal="center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31" fillId="0" borderId="13" xfId="0" applyFont="1" applyBorder="1" applyAlignment="1">
      <alignment horizontal="left" vertical="center" wrapText="1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vertical="center"/>
    </xf>
    <xf numFmtId="0" fontId="26" fillId="0" borderId="0" xfId="0" applyFont="1" applyAlignment="1">
      <alignment vertical="center" wrapText="1"/>
    </xf>
    <xf numFmtId="0" fontId="16" fillId="0" borderId="0" xfId="0" applyFont="1" applyAlignment="1">
      <alignment vertical="center" wrapText="1"/>
    </xf>
    <xf numFmtId="0" fontId="26" fillId="0" borderId="0" xfId="0" applyFont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39" fillId="0" borderId="0" xfId="0" applyFont="1" applyAlignment="1">
      <alignment vertical="center" wrapText="1"/>
    </xf>
    <xf numFmtId="0" fontId="41" fillId="0" borderId="0" xfId="0" applyFont="1" applyAlignment="1">
      <alignment vertical="center" wrapText="1"/>
    </xf>
    <xf numFmtId="0" fontId="40" fillId="0" borderId="0" xfId="0" applyFont="1" applyAlignment="1">
      <alignment horizontal="left" vertical="center" wrapText="1"/>
    </xf>
    <xf numFmtId="0" fontId="39" fillId="0" borderId="0" xfId="0" applyFont="1" applyAlignment="1">
      <alignment horizontal="left" vertical="center" wrapText="1"/>
    </xf>
    <xf numFmtId="0" fontId="26" fillId="0" borderId="15" xfId="0" applyFont="1" applyBorder="1" applyAlignment="1">
      <alignment vertical="center" wrapText="1"/>
    </xf>
    <xf numFmtId="164" fontId="0" fillId="0" borderId="0" xfId="0" applyNumberFormat="1" applyAlignment="1">
      <alignment horizontal="centerContinuous"/>
    </xf>
    <xf numFmtId="0" fontId="26" fillId="0" borderId="0" xfId="0" applyFont="1" applyAlignment="1">
      <alignment horizontal="centerContinuous" vertical="center" wrapText="1"/>
    </xf>
    <xf numFmtId="0" fontId="0" fillId="0" borderId="0" xfId="0" applyAlignment="1">
      <alignment vertical="center" wrapText="1"/>
    </xf>
    <xf numFmtId="0" fontId="26" fillId="0" borderId="13" xfId="0" applyFont="1" applyBorder="1" applyAlignment="1">
      <alignment vertical="center" wrapText="1"/>
    </xf>
    <xf numFmtId="0" fontId="46" fillId="0" borderId="6" xfId="0" applyFont="1" applyBorder="1" applyAlignment="1">
      <alignment horizontal="centerContinuous" vertical="center" wrapText="1"/>
    </xf>
    <xf numFmtId="0" fontId="48" fillId="0" borderId="5" xfId="0" applyFont="1" applyBorder="1" applyAlignment="1">
      <alignment horizontal="centerContinuous" vertical="center" wrapText="1"/>
    </xf>
    <xf numFmtId="0" fontId="13" fillId="0" borderId="6" xfId="0" applyFont="1" applyBorder="1" applyAlignment="1">
      <alignment horizontal="centerContinuous" vertical="center" wrapText="1"/>
    </xf>
    <xf numFmtId="0" fontId="26" fillId="0" borderId="7" xfId="0" applyFont="1" applyBorder="1" applyAlignment="1">
      <alignment horizontal="centerContinuous" vertical="center" wrapText="1"/>
    </xf>
    <xf numFmtId="0" fontId="36" fillId="0" borderId="7" xfId="0" quotePrefix="1" applyFont="1" applyBorder="1" applyAlignment="1">
      <alignment horizontal="center" vertical="center"/>
    </xf>
    <xf numFmtId="0" fontId="30" fillId="0" borderId="0" xfId="0" applyFont="1" applyAlignment="1">
      <alignment horizontal="centerContinuous"/>
    </xf>
    <xf numFmtId="0" fontId="30" fillId="0" borderId="7" xfId="0" applyFont="1" applyBorder="1" applyAlignment="1">
      <alignment horizontal="right" vertical="center"/>
    </xf>
    <xf numFmtId="0" fontId="30" fillId="0" borderId="6" xfId="0" applyFont="1" applyBorder="1" applyAlignment="1">
      <alignment horizontal="right" vertical="center"/>
    </xf>
    <xf numFmtId="0" fontId="0" fillId="0" borderId="6" xfId="0" applyBorder="1" applyAlignment="1">
      <alignment horizontal="left" vertical="center" indent="1"/>
    </xf>
    <xf numFmtId="0" fontId="26" fillId="0" borderId="5" xfId="0" applyFont="1" applyBorder="1" applyAlignment="1">
      <alignment horizontal="left" vertical="center" indent="1"/>
    </xf>
    <xf numFmtId="0" fontId="0" fillId="0" borderId="6" xfId="0" applyBorder="1" applyAlignment="1">
      <alignment horizontal="left" vertical="center"/>
    </xf>
    <xf numFmtId="3" fontId="30" fillId="0" borderId="6" xfId="0" applyNumberFormat="1" applyFont="1" applyBorder="1" applyAlignment="1">
      <alignment horizontal="right" vertical="center"/>
    </xf>
    <xf numFmtId="0" fontId="40" fillId="0" borderId="0" xfId="0" applyFont="1" applyAlignment="1">
      <alignment vertical="center" wrapText="1"/>
    </xf>
    <xf numFmtId="0" fontId="29" fillId="3" borderId="0" xfId="0" applyFont="1" applyFill="1" applyAlignment="1">
      <alignment horizontal="center" vertical="center" wrapText="1"/>
    </xf>
    <xf numFmtId="0" fontId="38" fillId="0" borderId="0" xfId="0" applyFont="1" applyAlignment="1">
      <alignment horizontal="center" vertical="center" wrapText="1"/>
    </xf>
    <xf numFmtId="0" fontId="23" fillId="0" borderId="0" xfId="0" applyFont="1" applyAlignment="1">
      <alignment horizontal="left" vertical="center" wrapText="1"/>
    </xf>
    <xf numFmtId="0" fontId="40" fillId="0" borderId="0" xfId="0" applyFont="1" applyAlignment="1">
      <alignment horizontal="left" vertical="center" wrapText="1"/>
    </xf>
    <xf numFmtId="0" fontId="39" fillId="0" borderId="0" xfId="0" applyFont="1" applyAlignment="1">
      <alignment horizontal="left" vertical="center" wrapText="1"/>
    </xf>
    <xf numFmtId="0" fontId="16" fillId="0" borderId="0" xfId="0" applyFont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23" fillId="0" borderId="0" xfId="0" applyFont="1" applyAlignment="1">
      <alignment horizontal="center" vertical="center" wrapText="1"/>
    </xf>
    <xf numFmtId="0" fontId="30" fillId="0" borderId="0" xfId="0" applyFont="1" applyAlignment="1">
      <alignment horizontal="right" vertical="center"/>
    </xf>
    <xf numFmtId="0" fontId="8" fillId="0" borderId="5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/>
    </xf>
    <xf numFmtId="3" fontId="30" fillId="0" borderId="5" xfId="0" applyNumberFormat="1" applyFont="1" applyBorder="1" applyAlignment="1">
      <alignment horizontal="right" vertical="center" indent="1"/>
    </xf>
    <xf numFmtId="3" fontId="30" fillId="0" borderId="6" xfId="0" applyNumberFormat="1" applyFont="1" applyBorder="1" applyAlignment="1">
      <alignment horizontal="right" vertical="center" indent="1"/>
    </xf>
    <xf numFmtId="0" fontId="30" fillId="0" borderId="0" xfId="0" applyFont="1" applyAlignment="1">
      <alignment horizontal="left" vertical="center"/>
    </xf>
    <xf numFmtId="0" fontId="8" fillId="0" borderId="7" xfId="0" applyFont="1" applyBorder="1" applyAlignment="1">
      <alignment horizontal="center" vertical="center" wrapText="1"/>
    </xf>
    <xf numFmtId="3" fontId="30" fillId="2" borderId="5" xfId="0" applyNumberFormat="1" applyFont="1" applyFill="1" applyBorder="1" applyAlignment="1" applyProtection="1">
      <alignment horizontal="right" vertical="center" indent="1"/>
      <protection locked="0"/>
    </xf>
    <xf numFmtId="3" fontId="30" fillId="2" borderId="6" xfId="0" applyNumberFormat="1" applyFont="1" applyFill="1" applyBorder="1" applyAlignment="1" applyProtection="1">
      <alignment horizontal="right" vertical="center" indent="1"/>
      <protection locked="0"/>
    </xf>
    <xf numFmtId="0" fontId="11" fillId="0" borderId="4" xfId="0" applyFont="1" applyBorder="1" applyAlignment="1">
      <alignment horizontal="center" vertical="top"/>
    </xf>
    <xf numFmtId="0" fontId="12" fillId="0" borderId="0" xfId="0" applyFont="1" applyAlignment="1">
      <alignment horizontal="center" vertical="center"/>
    </xf>
    <xf numFmtId="0" fontId="0" fillId="0" borderId="0" xfId="0" quotePrefix="1" applyAlignment="1">
      <alignment horizontal="left" vertical="center"/>
    </xf>
    <xf numFmtId="0" fontId="0" fillId="0" borderId="0" xfId="0"/>
    <xf numFmtId="0" fontId="0" fillId="0" borderId="1" xfId="0" applyBorder="1"/>
    <xf numFmtId="3" fontId="26" fillId="0" borderId="2" xfId="0" applyNumberFormat="1" applyFont="1" applyBorder="1" applyAlignment="1">
      <alignment horizontal="right" vertical="center" wrapText="1" indent="1"/>
    </xf>
    <xf numFmtId="3" fontId="26" fillId="0" borderId="11" xfId="0" applyNumberFormat="1" applyFont="1" applyBorder="1" applyAlignment="1">
      <alignment horizontal="right" vertical="center" wrapText="1" indent="1"/>
    </xf>
    <xf numFmtId="0" fontId="17" fillId="3" borderId="12" xfId="0" applyFont="1" applyFill="1" applyBorder="1" applyAlignment="1">
      <alignment horizontal="center" vertical="center" wrapText="1"/>
    </xf>
    <xf numFmtId="0" fontId="17" fillId="3" borderId="13" xfId="0" applyFont="1" applyFill="1" applyBorder="1" applyAlignment="1">
      <alignment horizontal="center" vertical="center" wrapText="1"/>
    </xf>
    <xf numFmtId="0" fontId="17" fillId="3" borderId="14" xfId="0" applyFont="1" applyFill="1" applyBorder="1" applyAlignment="1">
      <alignment horizontal="center" vertical="center" wrapText="1"/>
    </xf>
    <xf numFmtId="0" fontId="17" fillId="3" borderId="26" xfId="0" applyFont="1" applyFill="1" applyBorder="1" applyAlignment="1">
      <alignment horizontal="center" vertical="center" wrapText="1"/>
    </xf>
    <xf numFmtId="0" fontId="17" fillId="3" borderId="15" xfId="0" applyFont="1" applyFill="1" applyBorder="1" applyAlignment="1">
      <alignment horizontal="center" vertical="center" wrapText="1"/>
    </xf>
    <xf numFmtId="0" fontId="17" fillId="3" borderId="16" xfId="0" applyFont="1" applyFill="1" applyBorder="1" applyAlignment="1">
      <alignment horizontal="center" vertical="center" wrapText="1"/>
    </xf>
    <xf numFmtId="0" fontId="26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/>
    </xf>
    <xf numFmtId="3" fontId="26" fillId="2" borderId="5" xfId="0" applyNumberFormat="1" applyFont="1" applyFill="1" applyBorder="1" applyAlignment="1" applyProtection="1">
      <alignment horizontal="right" vertical="center" wrapText="1" indent="1"/>
      <protection locked="0"/>
    </xf>
    <xf numFmtId="3" fontId="26" fillId="2" borderId="6" xfId="0" applyNumberFormat="1" applyFont="1" applyFill="1" applyBorder="1" applyAlignment="1" applyProtection="1">
      <alignment horizontal="right" vertical="center" wrapText="1" indent="1"/>
      <protection locked="0"/>
    </xf>
    <xf numFmtId="0" fontId="35" fillId="0" borderId="0" xfId="0" applyFont="1" applyAlignment="1">
      <alignment horizontal="center" vertical="center"/>
    </xf>
    <xf numFmtId="0" fontId="35" fillId="0" borderId="0" xfId="0" applyFont="1" applyAlignment="1">
      <alignment vertical="center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center" vertical="top"/>
    </xf>
    <xf numFmtId="0" fontId="12" fillId="0" borderId="15" xfId="0" applyFont="1" applyBorder="1" applyAlignment="1">
      <alignment horizontal="center" vertical="center"/>
    </xf>
    <xf numFmtId="0" fontId="37" fillId="0" borderId="0" xfId="0" applyFont="1" applyAlignment="1">
      <alignment horizontal="center"/>
    </xf>
    <xf numFmtId="0" fontId="24" fillId="0" borderId="0" xfId="0" applyFont="1" applyAlignment="1">
      <alignment horizontal="center" vertical="center" wrapText="1"/>
    </xf>
    <xf numFmtId="0" fontId="26" fillId="0" borderId="4" xfId="0" applyFont="1" applyBorder="1" applyAlignment="1">
      <alignment horizontal="right" vertical="center" wrapText="1"/>
    </xf>
    <xf numFmtId="3" fontId="26" fillId="0" borderId="23" xfId="0" applyNumberFormat="1" applyFont="1" applyBorder="1" applyAlignment="1">
      <alignment horizontal="right" vertical="center" wrapText="1" indent="1"/>
    </xf>
    <xf numFmtId="3" fontId="26" fillId="0" borderId="24" xfId="0" applyNumberFormat="1" applyFont="1" applyBorder="1" applyAlignment="1">
      <alignment horizontal="right" vertical="center" wrapText="1" indent="1"/>
    </xf>
    <xf numFmtId="3" fontId="26" fillId="0" borderId="25" xfId="0" applyNumberFormat="1" applyFont="1" applyBorder="1" applyAlignment="1">
      <alignment horizontal="right" vertical="center" wrapText="1" indent="1"/>
    </xf>
    <xf numFmtId="0" fontId="0" fillId="0" borderId="8" xfId="0" applyBorder="1" applyAlignment="1">
      <alignment horizontal="right" vertical="center"/>
    </xf>
    <xf numFmtId="0" fontId="0" fillId="0" borderId="4" xfId="0" applyBorder="1" applyAlignment="1">
      <alignment horizontal="right" vertical="center"/>
    </xf>
    <xf numFmtId="0" fontId="0" fillId="0" borderId="9" xfId="0" applyBorder="1" applyAlignment="1">
      <alignment horizontal="right" vertical="center"/>
    </xf>
    <xf numFmtId="3" fontId="0" fillId="0" borderId="2" xfId="0" applyNumberFormat="1" applyBorder="1" applyAlignment="1">
      <alignment horizontal="right" vertical="center" indent="1"/>
    </xf>
    <xf numFmtId="3" fontId="0" fillId="0" borderId="11" xfId="0" applyNumberFormat="1" applyBorder="1" applyAlignment="1">
      <alignment horizontal="right" vertical="center" indent="1"/>
    </xf>
    <xf numFmtId="3" fontId="0" fillId="0" borderId="5" xfId="0" applyNumberFormat="1" applyBorder="1" applyAlignment="1">
      <alignment horizontal="right" vertical="center" indent="1"/>
    </xf>
    <xf numFmtId="0" fontId="0" fillId="0" borderId="6" xfId="0" applyBorder="1" applyAlignment="1">
      <alignment horizontal="right" vertical="center" indent="1"/>
    </xf>
    <xf numFmtId="0" fontId="30" fillId="0" borderId="0" xfId="0" applyFont="1" applyAlignment="1">
      <alignment horizontal="center" vertical="center"/>
    </xf>
    <xf numFmtId="0" fontId="30" fillId="0" borderId="0" xfId="0" quotePrefix="1" applyFont="1" applyAlignment="1">
      <alignment horizontal="center" vertical="center"/>
    </xf>
    <xf numFmtId="0" fontId="30" fillId="0" borderId="1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34" fillId="0" borderId="4" xfId="0" applyFont="1" applyBorder="1" applyAlignment="1">
      <alignment horizontal="center" vertical="center"/>
    </xf>
    <xf numFmtId="0" fontId="0" fillId="0" borderId="0" xfId="0" applyAlignment="1">
      <alignment horizontal="justify" vertical="center"/>
    </xf>
    <xf numFmtId="3" fontId="0" fillId="2" borderId="5" xfId="0" applyNumberFormat="1" applyFill="1" applyBorder="1" applyAlignment="1" applyProtection="1">
      <alignment horizontal="right" vertical="center" indent="1"/>
      <protection locked="0"/>
    </xf>
    <xf numFmtId="3" fontId="0" fillId="2" borderId="6" xfId="0" applyNumberFormat="1" applyFill="1" applyBorder="1" applyAlignment="1" applyProtection="1">
      <alignment horizontal="right" vertical="center" indent="1"/>
      <protection locked="0"/>
    </xf>
    <xf numFmtId="3" fontId="0" fillId="2" borderId="7" xfId="0" applyNumberFormat="1" applyFill="1" applyBorder="1" applyAlignment="1" applyProtection="1">
      <alignment horizontal="right" vertical="center" indent="1"/>
      <protection locked="0"/>
    </xf>
    <xf numFmtId="0" fontId="10" fillId="0" borderId="0" xfId="0" applyFont="1" applyAlignment="1">
      <alignment horizontal="center" vertical="center"/>
    </xf>
    <xf numFmtId="0" fontId="4" fillId="0" borderId="14" xfId="0" applyFont="1" applyBorder="1" applyAlignment="1">
      <alignment wrapText="1"/>
    </xf>
    <xf numFmtId="0" fontId="4" fillId="0" borderId="16" xfId="0" applyFont="1" applyBorder="1" applyAlignment="1">
      <alignment wrapText="1"/>
    </xf>
    <xf numFmtId="0" fontId="28" fillId="0" borderId="0" xfId="0" applyFont="1" applyAlignment="1">
      <alignment horizontal="center"/>
    </xf>
    <xf numFmtId="3" fontId="30" fillId="0" borderId="11" xfId="0" applyNumberFormat="1" applyFont="1" applyBorder="1" applyAlignment="1">
      <alignment horizontal="right" vertical="center" wrapText="1" indent="1"/>
    </xf>
    <xf numFmtId="0" fontId="9" fillId="0" borderId="5" xfId="0" quotePrefix="1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/>
    </xf>
    <xf numFmtId="0" fontId="26" fillId="0" borderId="5" xfId="0" quotePrefix="1" applyFont="1" applyBorder="1" applyAlignment="1">
      <alignment horizontal="left" vertical="center" wrapText="1" indent="2"/>
    </xf>
    <xf numFmtId="0" fontId="26" fillId="0" borderId="6" xfId="0" applyFont="1" applyBorder="1" applyAlignment="1">
      <alignment horizontal="left" vertical="center" wrapText="1" indent="2"/>
    </xf>
    <xf numFmtId="0" fontId="0" fillId="0" borderId="19" xfId="0" applyBorder="1" applyAlignment="1">
      <alignment horizontal="center" vertical="center"/>
    </xf>
    <xf numFmtId="3" fontId="0" fillId="0" borderId="6" xfId="0" applyNumberFormat="1" applyBorder="1" applyAlignment="1">
      <alignment horizontal="right" vertical="center" indent="1"/>
    </xf>
    <xf numFmtId="49" fontId="35" fillId="0" borderId="6" xfId="0" quotePrefix="1" applyNumberFormat="1" applyFont="1" applyBorder="1" applyAlignment="1">
      <alignment horizontal="right" vertical="center" wrapText="1"/>
    </xf>
    <xf numFmtId="49" fontId="35" fillId="0" borderId="7" xfId="0" applyNumberFormat="1" applyFont="1" applyBorder="1" applyAlignment="1">
      <alignment horizontal="right" vertical="center" wrapText="1"/>
    </xf>
    <xf numFmtId="3" fontId="0" fillId="0" borderId="5" xfId="0" applyNumberFormat="1" applyBorder="1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30" fillId="0" borderId="6" xfId="0" applyFont="1" applyBorder="1" applyAlignment="1">
      <alignment horizontal="right" vertical="center"/>
    </xf>
    <xf numFmtId="0" fontId="30" fillId="0" borderId="7" xfId="0" applyFont="1" applyBorder="1" applyAlignment="1">
      <alignment horizontal="right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26" fillId="0" borderId="5" xfId="0" applyFont="1" applyBorder="1" applyAlignment="1">
      <alignment horizontal="left" vertical="center" wrapText="1" indent="1"/>
    </xf>
    <xf numFmtId="0" fontId="26" fillId="0" borderId="6" xfId="0" applyFont="1" applyBorder="1" applyAlignment="1">
      <alignment horizontal="left" vertical="center" wrapText="1" indent="1"/>
    </xf>
    <xf numFmtId="0" fontId="30" fillId="0" borderId="7" xfId="0" applyFont="1" applyBorder="1" applyAlignment="1">
      <alignment vertical="center"/>
    </xf>
    <xf numFmtId="0" fontId="0" fillId="0" borderId="0" xfId="0" applyAlignment="1">
      <alignment horizontal="left" vertical="center" wrapText="1"/>
    </xf>
    <xf numFmtId="49" fontId="30" fillId="0" borderId="5" xfId="0" applyNumberFormat="1" applyFont="1" applyBorder="1" applyAlignment="1">
      <alignment horizontal="center" vertical="center" wrapText="1"/>
    </xf>
    <xf numFmtId="49" fontId="30" fillId="0" borderId="7" xfId="0" applyNumberFormat="1" applyFont="1" applyBorder="1" applyAlignment="1">
      <alignment horizontal="center" vertical="center" wrapText="1"/>
    </xf>
    <xf numFmtId="0" fontId="50" fillId="0" borderId="5" xfId="0" applyFont="1" applyBorder="1" applyAlignment="1">
      <alignment horizontal="center" vertical="center" wrapText="1"/>
    </xf>
    <xf numFmtId="0" fontId="36" fillId="0" borderId="6" xfId="0" applyFont="1" applyBorder="1" applyAlignment="1">
      <alignment wrapText="1"/>
    </xf>
    <xf numFmtId="0" fontId="0" fillId="0" borderId="7" xfId="0" applyBorder="1" applyAlignment="1">
      <alignment wrapText="1"/>
    </xf>
    <xf numFmtId="0" fontId="26" fillId="0" borderId="7" xfId="0" applyFont="1" applyBorder="1" applyAlignment="1">
      <alignment horizontal="left" vertical="center" wrapText="1" indent="1"/>
    </xf>
    <xf numFmtId="3" fontId="49" fillId="0" borderId="20" xfId="0" applyNumberFormat="1" applyFont="1" applyBorder="1" applyAlignment="1">
      <alignment horizontal="right" vertical="center" wrapText="1" indent="1"/>
    </xf>
    <xf numFmtId="3" fontId="49" fillId="0" borderId="21" xfId="0" applyNumberFormat="1" applyFont="1" applyBorder="1" applyAlignment="1">
      <alignment horizontal="right" vertical="center" wrapText="1" indent="1"/>
    </xf>
    <xf numFmtId="3" fontId="26" fillId="0" borderId="20" xfId="0" applyNumberFormat="1" applyFont="1" applyBorder="1" applyAlignment="1">
      <alignment horizontal="right" vertical="center" wrapText="1" indent="1"/>
    </xf>
    <xf numFmtId="3" fontId="26" fillId="0" borderId="21" xfId="0" applyNumberFormat="1" applyFont="1" applyBorder="1" applyAlignment="1">
      <alignment horizontal="right" vertical="center" wrapText="1" indent="1"/>
    </xf>
    <xf numFmtId="0" fontId="26" fillId="0" borderId="9" xfId="0" applyFont="1" applyBorder="1" applyAlignment="1">
      <alignment horizontal="right" vertical="center" wrapText="1"/>
    </xf>
    <xf numFmtId="0" fontId="0" fillId="0" borderId="8" xfId="0" applyBorder="1" applyAlignment="1">
      <alignment horizontal="right" vertical="center" wrapText="1"/>
    </xf>
    <xf numFmtId="0" fontId="3" fillId="0" borderId="4" xfId="0" applyFont="1" applyBorder="1" applyAlignment="1">
      <alignment horizontal="center" vertical="center"/>
    </xf>
    <xf numFmtId="0" fontId="4" fillId="2" borderId="5" xfId="0" applyFont="1" applyFill="1" applyBorder="1" applyAlignment="1" applyProtection="1">
      <alignment horizontal="center" vertical="center"/>
      <protection locked="0"/>
    </xf>
    <xf numFmtId="0" fontId="4" fillId="2" borderId="6" xfId="0" applyFont="1" applyFill="1" applyBorder="1" applyAlignment="1" applyProtection="1">
      <alignment horizontal="center" vertical="center"/>
      <protection locked="0"/>
    </xf>
    <xf numFmtId="0" fontId="4" fillId="2" borderId="7" xfId="0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center"/>
    </xf>
    <xf numFmtId="0" fontId="6" fillId="0" borderId="8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16" fillId="0" borderId="1" xfId="0" applyFont="1" applyBorder="1" applyAlignment="1">
      <alignment horizontal="center" vertical="center" wrapText="1"/>
    </xf>
    <xf numFmtId="0" fontId="4" fillId="2" borderId="5" xfId="0" applyFont="1" applyFill="1" applyBorder="1" applyAlignment="1" applyProtection="1">
      <alignment vertical="center"/>
      <protection locked="0"/>
    </xf>
    <xf numFmtId="0" fontId="4" fillId="2" borderId="6" xfId="0" applyFont="1" applyFill="1" applyBorder="1" applyAlignment="1" applyProtection="1">
      <alignment vertical="center"/>
      <protection locked="0"/>
    </xf>
    <xf numFmtId="0" fontId="4" fillId="2" borderId="7" xfId="0" applyFont="1" applyFill="1" applyBorder="1" applyAlignment="1" applyProtection="1">
      <alignment vertical="center"/>
      <protection locked="0"/>
    </xf>
    <xf numFmtId="0" fontId="14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22" fillId="2" borderId="5" xfId="0" applyFont="1" applyFill="1" applyBorder="1" applyAlignment="1" applyProtection="1">
      <alignment horizontal="center" vertical="center" wrapText="1"/>
      <protection locked="0"/>
    </xf>
    <xf numFmtId="0" fontId="22" fillId="2" borderId="6" xfId="0" applyFont="1" applyFill="1" applyBorder="1" applyAlignment="1" applyProtection="1">
      <alignment horizontal="center" vertical="center" wrapText="1"/>
      <protection locked="0"/>
    </xf>
    <xf numFmtId="0" fontId="22" fillId="2" borderId="7" xfId="0" applyFont="1" applyFill="1" applyBorder="1" applyAlignment="1" applyProtection="1">
      <alignment horizontal="center" vertical="center" wrapText="1"/>
      <protection locked="0"/>
    </xf>
    <xf numFmtId="0" fontId="22" fillId="2" borderId="5" xfId="0" applyFont="1" applyFill="1" applyBorder="1" applyAlignment="1" applyProtection="1">
      <alignment vertical="center" wrapText="1"/>
      <protection locked="0"/>
    </xf>
    <xf numFmtId="0" fontId="22" fillId="2" borderId="6" xfId="0" applyFont="1" applyFill="1" applyBorder="1" applyAlignment="1" applyProtection="1">
      <alignment vertical="center" wrapText="1"/>
      <protection locked="0"/>
    </xf>
    <xf numFmtId="0" fontId="22" fillId="2" borderId="7" xfId="0" applyFont="1" applyFill="1" applyBorder="1" applyAlignment="1" applyProtection="1">
      <alignment vertical="center" wrapText="1"/>
      <protection locked="0"/>
    </xf>
    <xf numFmtId="164" fontId="22" fillId="2" borderId="5" xfId="0" applyNumberFormat="1" applyFont="1" applyFill="1" applyBorder="1" applyAlignment="1" applyProtection="1">
      <alignment vertical="center" wrapText="1"/>
      <protection locked="0"/>
    </xf>
    <xf numFmtId="164" fontId="22" fillId="2" borderId="6" xfId="0" applyNumberFormat="1" applyFont="1" applyFill="1" applyBorder="1" applyAlignment="1" applyProtection="1">
      <alignment vertical="center" wrapText="1"/>
      <protection locked="0"/>
    </xf>
    <xf numFmtId="164" fontId="22" fillId="2" borderId="7" xfId="0" applyNumberFormat="1" applyFont="1" applyFill="1" applyBorder="1" applyAlignment="1" applyProtection="1">
      <alignment vertical="center" wrapText="1"/>
      <protection locked="0"/>
    </xf>
    <xf numFmtId="3" fontId="49" fillId="0" borderId="2" xfId="0" applyNumberFormat="1" applyFont="1" applyBorder="1" applyAlignment="1">
      <alignment horizontal="right" vertical="center" wrapText="1" indent="1"/>
    </xf>
    <xf numFmtId="3" fontId="49" fillId="0" borderId="11" xfId="0" applyNumberFormat="1" applyFont="1" applyBorder="1" applyAlignment="1">
      <alignment horizontal="right" vertical="center" wrapText="1" indent="1"/>
    </xf>
    <xf numFmtId="0" fontId="31" fillId="0" borderId="0" xfId="0" applyFont="1" applyAlignment="1">
      <alignment horizontal="center" vertical="center" wrapText="1"/>
    </xf>
    <xf numFmtId="0" fontId="26" fillId="0" borderId="19" xfId="0" applyFont="1" applyBorder="1" applyAlignment="1">
      <alignment horizontal="center" vertical="center" wrapText="1"/>
    </xf>
    <xf numFmtId="0" fontId="32" fillId="0" borderId="0" xfId="0" applyFont="1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49" fontId="30" fillId="0" borderId="6" xfId="0" applyNumberFormat="1" applyFont="1" applyBorder="1" applyAlignment="1">
      <alignment horizontal="center" vertical="center"/>
    </xf>
    <xf numFmtId="49" fontId="30" fillId="0" borderId="7" xfId="0" applyNumberFormat="1" applyFont="1" applyBorder="1" applyAlignment="1">
      <alignment horizontal="center" vertical="center"/>
    </xf>
    <xf numFmtId="49" fontId="0" fillId="0" borderId="5" xfId="0" quotePrefix="1" applyNumberFormat="1" applyBorder="1" applyAlignment="1">
      <alignment horizontal="center" vertical="center"/>
    </xf>
    <xf numFmtId="49" fontId="0" fillId="0" borderId="6" xfId="0" applyNumberFormat="1" applyBorder="1" applyAlignment="1">
      <alignment horizontal="center" vertical="center"/>
    </xf>
    <xf numFmtId="0" fontId="25" fillId="0" borderId="5" xfId="0" applyFont="1" applyBorder="1" applyAlignment="1">
      <alignment horizontal="left" vertical="center" wrapText="1"/>
    </xf>
    <xf numFmtId="0" fontId="36" fillId="0" borderId="6" xfId="0" applyFont="1" applyBorder="1" applyAlignment="1">
      <alignment horizontal="left" vertical="center" wrapText="1"/>
    </xf>
    <xf numFmtId="0" fontId="0" fillId="0" borderId="0" xfId="0" applyAlignment="1">
      <alignment horizontal="justify" wrapText="1"/>
    </xf>
    <xf numFmtId="0" fontId="25" fillId="0" borderId="5" xfId="0" applyFont="1" applyBorder="1" applyAlignment="1">
      <alignment horizontal="center" vertical="center" wrapText="1"/>
    </xf>
    <xf numFmtId="0" fontId="36" fillId="0" borderId="6" xfId="0" applyFont="1" applyBorder="1" applyAlignment="1">
      <alignment horizontal="center" vertical="center" wrapText="1"/>
    </xf>
    <xf numFmtId="0" fontId="36" fillId="0" borderId="7" xfId="0" applyFont="1" applyBorder="1" applyAlignment="1">
      <alignment horizontal="center" vertical="center" wrapText="1"/>
    </xf>
    <xf numFmtId="0" fontId="25" fillId="0" borderId="5" xfId="0" quotePrefix="1" applyFont="1" applyBorder="1" applyAlignment="1">
      <alignment horizontal="center" vertical="center" wrapText="1"/>
    </xf>
    <xf numFmtId="0" fontId="26" fillId="0" borderId="5" xfId="0" applyFont="1" applyBorder="1" applyAlignment="1">
      <alignment horizontal="center" vertical="center" wrapText="1"/>
    </xf>
    <xf numFmtId="0" fontId="0" fillId="0" borderId="6" xfId="0" applyBorder="1"/>
    <xf numFmtId="0" fontId="0" fillId="0" borderId="7" xfId="0" applyBorder="1"/>
    <xf numFmtId="3" fontId="32" fillId="0" borderId="5" xfId="0" applyNumberFormat="1" applyFont="1" applyBorder="1" applyAlignment="1">
      <alignment horizontal="right" vertical="center" wrapText="1" indent="1"/>
    </xf>
    <xf numFmtId="3" fontId="32" fillId="0" borderId="6" xfId="0" applyNumberFormat="1" applyFont="1" applyBorder="1" applyAlignment="1">
      <alignment horizontal="right" vertical="center" wrapText="1" indent="1"/>
    </xf>
    <xf numFmtId="0" fontId="19" fillId="0" borderId="0" xfId="0" applyFont="1" applyAlignment="1">
      <alignment horizontal="left" vertical="center" wrapText="1"/>
    </xf>
    <xf numFmtId="0" fontId="19" fillId="0" borderId="0" xfId="0" applyFont="1" applyAlignment="1">
      <alignment horizontal="left" vertical="center"/>
    </xf>
    <xf numFmtId="0" fontId="57" fillId="0" borderId="5" xfId="0" applyFont="1" applyBorder="1" applyAlignment="1">
      <alignment horizontal="right" vertical="center" wrapText="1"/>
    </xf>
    <xf numFmtId="0" fontId="57" fillId="0" borderId="6" xfId="0" applyFont="1" applyBorder="1" applyAlignment="1">
      <alignment horizontal="right" vertical="center" wrapText="1"/>
    </xf>
    <xf numFmtId="3" fontId="0" fillId="0" borderId="20" xfId="0" applyNumberFormat="1" applyBorder="1" applyAlignment="1">
      <alignment horizontal="right" vertical="center" indent="1"/>
    </xf>
    <xf numFmtId="3" fontId="0" fillId="0" borderId="21" xfId="0" applyNumberFormat="1" applyBorder="1" applyAlignment="1">
      <alignment horizontal="right" vertical="center" indent="1"/>
    </xf>
    <xf numFmtId="3" fontId="26" fillId="0" borderId="5" xfId="0" applyNumberFormat="1" applyFont="1" applyBorder="1" applyAlignment="1" applyProtection="1">
      <alignment horizontal="right" vertical="center" wrapText="1" indent="1"/>
    </xf>
    <xf numFmtId="3" fontId="26" fillId="0" borderId="6" xfId="0" applyNumberFormat="1" applyFont="1" applyBorder="1" applyAlignment="1" applyProtection="1">
      <alignment horizontal="right" vertical="center" wrapText="1" indent="1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55</xdr:row>
      <xdr:rowOff>9525</xdr:rowOff>
    </xdr:from>
    <xdr:to>
      <xdr:col>31</xdr:col>
      <xdr:colOff>225425</xdr:colOff>
      <xdr:row>58</xdr:row>
      <xdr:rowOff>136526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" y="11163300"/>
          <a:ext cx="7483475" cy="690880"/>
        </a:xfrm>
        <a:prstGeom prst="rect">
          <a:avLst/>
        </a:prstGeom>
      </xdr:spPr>
    </xdr:pic>
    <xdr:clientData/>
  </xdr:twoCellAnchor>
  <xdr:twoCellAnchor editAs="oneCell">
    <xdr:from>
      <xdr:col>0</xdr:col>
      <xdr:colOff>152400</xdr:colOff>
      <xdr:row>208</xdr:row>
      <xdr:rowOff>70929</xdr:rowOff>
    </xdr:from>
    <xdr:to>
      <xdr:col>32</xdr:col>
      <xdr:colOff>15875</xdr:colOff>
      <xdr:row>212</xdr:row>
      <xdr:rowOff>172479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400" y="44864806"/>
          <a:ext cx="7741383" cy="828381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172</xdr:row>
          <xdr:rowOff>219075</xdr:rowOff>
        </xdr:from>
        <xdr:to>
          <xdr:col>5</xdr:col>
          <xdr:colOff>0</xdr:colOff>
          <xdr:row>174</xdr:row>
          <xdr:rowOff>19050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174</xdr:row>
          <xdr:rowOff>200025</xdr:rowOff>
        </xdr:from>
        <xdr:to>
          <xdr:col>5</xdr:col>
          <xdr:colOff>28575</xdr:colOff>
          <xdr:row>176</xdr:row>
          <xdr:rowOff>28575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12</xdr:col>
      <xdr:colOff>219806</xdr:colOff>
      <xdr:row>0</xdr:row>
      <xdr:rowOff>0</xdr:rowOff>
    </xdr:from>
    <xdr:to>
      <xdr:col>20</xdr:col>
      <xdr:colOff>18658</xdr:colOff>
      <xdr:row>6</xdr:row>
      <xdr:rowOff>53975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21268" y="0"/>
          <a:ext cx="1748399" cy="11969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jf.charron@foph.fr" TargetMode="External"/><Relationship Id="rId6" Type="http://schemas.openxmlformats.org/officeDocument/2006/relationships/ctrlProp" Target="../ctrlProps/ctrlProp2.xml"/><Relationship Id="rId5" Type="http://schemas.openxmlformats.org/officeDocument/2006/relationships/ctrlProp" Target="../ctrlProps/ctrlProp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F4C7DC-68C9-4A5E-9B27-D79BA051B4ED}">
  <dimension ref="A7:AG206"/>
  <sheetViews>
    <sheetView showGridLines="0" tabSelected="1" topLeftCell="A83" zoomScale="130" zoomScaleNormal="130" workbookViewId="0">
      <selection activeCell="AJ94" sqref="AJ94"/>
    </sheetView>
  </sheetViews>
  <sheetFormatPr baseColWidth="10" defaultColWidth="11.42578125" defaultRowHeight="15" x14ac:dyDescent="0.25"/>
  <cols>
    <col min="1" max="33" width="3.5703125" customWidth="1"/>
  </cols>
  <sheetData>
    <row r="7" spans="3:32" ht="36" x14ac:dyDescent="0.25">
      <c r="U7" s="199" t="s">
        <v>0</v>
      </c>
      <c r="V7" s="200"/>
      <c r="W7" s="201"/>
      <c r="X7" s="202"/>
      <c r="Y7" s="201"/>
      <c r="Z7" s="202"/>
      <c r="AA7" s="201"/>
      <c r="AB7" s="202"/>
      <c r="AC7" s="201"/>
      <c r="AD7" s="202"/>
      <c r="AE7" s="201"/>
      <c r="AF7" s="202"/>
    </row>
    <row r="8" spans="3:32" x14ac:dyDescent="0.25">
      <c r="W8" s="184" t="s">
        <v>1</v>
      </c>
      <c r="X8" s="184"/>
      <c r="Y8" s="184"/>
      <c r="Z8" s="184"/>
      <c r="AA8" s="184"/>
      <c r="AB8" s="184"/>
      <c r="AC8" s="184"/>
      <c r="AD8" s="184"/>
      <c r="AE8" s="184"/>
      <c r="AF8" s="184"/>
    </row>
    <row r="11" spans="3:32" ht="18.75" x14ac:dyDescent="0.3">
      <c r="E11" s="7" t="s">
        <v>47</v>
      </c>
      <c r="F11" s="11"/>
      <c r="G11" s="11"/>
      <c r="H11" s="11"/>
      <c r="I11" s="11"/>
      <c r="J11" s="11"/>
      <c r="K11" s="11"/>
      <c r="L11" s="11"/>
      <c r="M11" s="7"/>
      <c r="N11" s="8"/>
      <c r="O11" s="8"/>
      <c r="P11" s="8"/>
      <c r="Q11" s="8"/>
      <c r="R11" s="8"/>
      <c r="S11" s="8"/>
      <c r="T11" s="8"/>
      <c r="U11" s="11"/>
      <c r="V11" s="11"/>
      <c r="W11" s="11"/>
      <c r="X11" s="11"/>
      <c r="Y11" s="11"/>
      <c r="Z11" s="11"/>
      <c r="AA11" s="11"/>
      <c r="AB11" s="11"/>
      <c r="AC11" s="11"/>
    </row>
    <row r="13" spans="3:32" ht="18.75" x14ac:dyDescent="0.25">
      <c r="E13" s="185"/>
      <c r="F13" s="186"/>
      <c r="G13" s="186"/>
      <c r="H13" s="186"/>
      <c r="I13" s="186"/>
      <c r="J13" s="186"/>
      <c r="K13" s="186"/>
      <c r="L13" s="186"/>
      <c r="M13" s="186"/>
      <c r="N13" s="186"/>
      <c r="O13" s="186"/>
      <c r="P13" s="186"/>
      <c r="Q13" s="186"/>
      <c r="R13" s="186"/>
      <c r="S13" s="186"/>
      <c r="T13" s="186"/>
      <c r="U13" s="186"/>
      <c r="V13" s="186"/>
      <c r="W13" s="186"/>
      <c r="X13" s="186"/>
      <c r="Y13" s="186"/>
      <c r="Z13" s="186"/>
      <c r="AA13" s="186"/>
      <c r="AB13" s="186"/>
      <c r="AC13" s="187"/>
    </row>
    <row r="14" spans="3:32" x14ac:dyDescent="0.25">
      <c r="E14" s="203" t="s">
        <v>65</v>
      </c>
      <c r="F14" s="204"/>
      <c r="G14" s="204"/>
      <c r="H14" s="204"/>
      <c r="I14" s="204"/>
      <c r="J14" s="204"/>
      <c r="K14" s="204"/>
      <c r="L14" s="204"/>
      <c r="M14" s="204"/>
      <c r="N14" s="204"/>
      <c r="O14" s="204"/>
      <c r="P14" s="204"/>
      <c r="Q14" s="204"/>
      <c r="R14" s="204"/>
      <c r="S14" s="204"/>
      <c r="T14" s="204"/>
      <c r="U14" s="204"/>
      <c r="V14" s="204"/>
      <c r="W14" s="204"/>
      <c r="X14" s="204"/>
      <c r="Y14" s="204"/>
      <c r="Z14" s="204"/>
      <c r="AA14" s="204"/>
      <c r="AB14" s="204"/>
      <c r="AC14" s="204"/>
    </row>
    <row r="16" spans="3:32" x14ac:dyDescent="0.25">
      <c r="C16" s="188" t="s">
        <v>2</v>
      </c>
      <c r="D16" s="188"/>
      <c r="E16" s="188"/>
      <c r="F16" s="188"/>
      <c r="G16" s="188"/>
      <c r="H16" s="188"/>
      <c r="I16" s="188"/>
      <c r="J16" s="188"/>
      <c r="K16" s="188"/>
      <c r="L16" s="188"/>
      <c r="M16" s="188"/>
      <c r="N16" s="188"/>
      <c r="O16" s="188"/>
      <c r="P16" s="188"/>
      <c r="Q16" s="188"/>
      <c r="R16" s="188"/>
      <c r="S16" s="188"/>
      <c r="T16" s="188"/>
      <c r="U16" s="188"/>
      <c r="V16" s="188"/>
      <c r="W16" s="188"/>
      <c r="X16" s="188"/>
      <c r="Y16" s="188"/>
      <c r="Z16" s="188"/>
      <c r="AA16" s="188"/>
      <c r="AB16" s="188"/>
      <c r="AC16" s="188"/>
      <c r="AD16" s="188"/>
      <c r="AE16" s="188"/>
    </row>
    <row r="19" spans="5:29" x14ac:dyDescent="0.25">
      <c r="E19" s="189" t="s">
        <v>66</v>
      </c>
      <c r="F19" s="190"/>
      <c r="G19" s="190"/>
      <c r="H19" s="190"/>
      <c r="I19" s="190"/>
      <c r="J19" s="190"/>
      <c r="K19" s="190"/>
      <c r="L19" s="190"/>
      <c r="M19" s="190"/>
      <c r="N19" s="190"/>
      <c r="O19" s="190"/>
      <c r="P19" s="190"/>
      <c r="Q19" s="190"/>
      <c r="R19" s="190"/>
      <c r="S19" s="190"/>
      <c r="T19" s="190"/>
      <c r="U19" s="190"/>
      <c r="V19" s="190"/>
      <c r="W19" s="190"/>
      <c r="X19" s="190"/>
      <c r="Y19" s="190"/>
      <c r="Z19" s="190"/>
      <c r="AA19" s="190"/>
      <c r="AB19" s="190"/>
      <c r="AC19" s="191"/>
    </row>
    <row r="20" spans="5:29" x14ac:dyDescent="0.25">
      <c r="E20" s="192"/>
      <c r="F20" s="193"/>
      <c r="G20" s="193"/>
      <c r="H20" s="193"/>
      <c r="I20" s="193"/>
      <c r="J20" s="193"/>
      <c r="K20" s="193"/>
      <c r="L20" s="193"/>
      <c r="M20" s="193"/>
      <c r="N20" s="193"/>
      <c r="O20" s="193"/>
      <c r="P20" s="193"/>
      <c r="Q20" s="193"/>
      <c r="R20" s="193"/>
      <c r="S20" s="193"/>
      <c r="T20" s="193"/>
      <c r="U20" s="193"/>
      <c r="V20" s="193"/>
      <c r="W20" s="193"/>
      <c r="X20" s="193"/>
      <c r="Y20" s="193"/>
      <c r="Z20" s="193"/>
      <c r="AA20" s="193"/>
      <c r="AB20" s="193"/>
      <c r="AC20" s="194"/>
    </row>
    <row r="21" spans="5:29" x14ac:dyDescent="0.25">
      <c r="E21" s="192"/>
      <c r="F21" s="193"/>
      <c r="G21" s="193"/>
      <c r="H21" s="193"/>
      <c r="I21" s="193"/>
      <c r="J21" s="193"/>
      <c r="K21" s="193"/>
      <c r="L21" s="193"/>
      <c r="M21" s="193"/>
      <c r="N21" s="193"/>
      <c r="O21" s="193"/>
      <c r="P21" s="193"/>
      <c r="Q21" s="193"/>
      <c r="R21" s="193"/>
      <c r="S21" s="193"/>
      <c r="T21" s="193"/>
      <c r="U21" s="193"/>
      <c r="V21" s="193"/>
      <c r="W21" s="193"/>
      <c r="X21" s="193"/>
      <c r="Y21" s="193"/>
      <c r="Z21" s="193"/>
      <c r="AA21" s="193"/>
      <c r="AB21" s="193"/>
      <c r="AC21" s="194"/>
    </row>
    <row r="22" spans="5:29" x14ac:dyDescent="0.25">
      <c r="E22" s="192"/>
      <c r="F22" s="193"/>
      <c r="G22" s="193"/>
      <c r="H22" s="193"/>
      <c r="I22" s="193"/>
      <c r="J22" s="193"/>
      <c r="K22" s="193"/>
      <c r="L22" s="193"/>
      <c r="M22" s="193"/>
      <c r="N22" s="193"/>
      <c r="O22" s="193"/>
      <c r="P22" s="193"/>
      <c r="Q22" s="193"/>
      <c r="R22" s="193"/>
      <c r="S22" s="193"/>
      <c r="T22" s="193"/>
      <c r="U22" s="193"/>
      <c r="V22" s="193"/>
      <c r="W22" s="193"/>
      <c r="X22" s="193"/>
      <c r="Y22" s="193"/>
      <c r="Z22" s="193"/>
      <c r="AA22" s="193"/>
      <c r="AB22" s="193"/>
      <c r="AC22" s="194"/>
    </row>
    <row r="23" spans="5:29" x14ac:dyDescent="0.25">
      <c r="E23" s="192"/>
      <c r="F23" s="193"/>
      <c r="G23" s="193"/>
      <c r="H23" s="193"/>
      <c r="I23" s="193"/>
      <c r="J23" s="193"/>
      <c r="K23" s="193"/>
      <c r="L23" s="193"/>
      <c r="M23" s="193"/>
      <c r="N23" s="193"/>
      <c r="O23" s="193"/>
      <c r="P23" s="193"/>
      <c r="Q23" s="193"/>
      <c r="R23" s="193"/>
      <c r="S23" s="193"/>
      <c r="T23" s="193"/>
      <c r="U23" s="193"/>
      <c r="V23" s="193"/>
      <c r="W23" s="193"/>
      <c r="X23" s="193"/>
      <c r="Y23" s="193"/>
      <c r="Z23" s="193"/>
      <c r="AA23" s="193"/>
      <c r="AB23" s="193"/>
      <c r="AC23" s="194"/>
    </row>
    <row r="24" spans="5:29" x14ac:dyDescent="0.25">
      <c r="E24" s="192"/>
      <c r="F24" s="193"/>
      <c r="G24" s="193"/>
      <c r="H24" s="193"/>
      <c r="I24" s="193"/>
      <c r="J24" s="193"/>
      <c r="K24" s="193"/>
      <c r="L24" s="193"/>
      <c r="M24" s="193"/>
      <c r="N24" s="193"/>
      <c r="O24" s="193"/>
      <c r="P24" s="193"/>
      <c r="Q24" s="193"/>
      <c r="R24" s="193"/>
      <c r="S24" s="193"/>
      <c r="T24" s="193"/>
      <c r="U24" s="193"/>
      <c r="V24" s="193"/>
      <c r="W24" s="193"/>
      <c r="X24" s="193"/>
      <c r="Y24" s="193"/>
      <c r="Z24" s="193"/>
      <c r="AA24" s="193"/>
      <c r="AB24" s="193"/>
      <c r="AC24" s="194"/>
    </row>
    <row r="25" spans="5:29" x14ac:dyDescent="0.25">
      <c r="E25" s="192"/>
      <c r="F25" s="193"/>
      <c r="G25" s="193"/>
      <c r="H25" s="193"/>
      <c r="I25" s="193"/>
      <c r="J25" s="193"/>
      <c r="K25" s="193"/>
      <c r="L25" s="193"/>
      <c r="M25" s="193"/>
      <c r="N25" s="193"/>
      <c r="O25" s="193"/>
      <c r="P25" s="193"/>
      <c r="Q25" s="193"/>
      <c r="R25" s="193"/>
      <c r="S25" s="193"/>
      <c r="T25" s="193"/>
      <c r="U25" s="193"/>
      <c r="V25" s="193"/>
      <c r="W25" s="193"/>
      <c r="X25" s="193"/>
      <c r="Y25" s="193"/>
      <c r="Z25" s="193"/>
      <c r="AA25" s="193"/>
      <c r="AB25" s="193"/>
      <c r="AC25" s="194"/>
    </row>
    <row r="26" spans="5:29" x14ac:dyDescent="0.25">
      <c r="E26" s="192"/>
      <c r="F26" s="193"/>
      <c r="G26" s="193"/>
      <c r="H26" s="193"/>
      <c r="I26" s="193"/>
      <c r="J26" s="193"/>
      <c r="K26" s="193"/>
      <c r="L26" s="193"/>
      <c r="M26" s="193"/>
      <c r="N26" s="193"/>
      <c r="O26" s="193"/>
      <c r="P26" s="193"/>
      <c r="Q26" s="193"/>
      <c r="R26" s="193"/>
      <c r="S26" s="193"/>
      <c r="T26" s="193"/>
      <c r="U26" s="193"/>
      <c r="V26" s="193"/>
      <c r="W26" s="193"/>
      <c r="X26" s="193"/>
      <c r="Y26" s="193"/>
      <c r="Z26" s="193"/>
      <c r="AA26" s="193"/>
      <c r="AB26" s="193"/>
      <c r="AC26" s="194"/>
    </row>
    <row r="27" spans="5:29" x14ac:dyDescent="0.25">
      <c r="E27" s="192"/>
      <c r="F27" s="193"/>
      <c r="G27" s="193"/>
      <c r="H27" s="193"/>
      <c r="I27" s="193"/>
      <c r="J27" s="193"/>
      <c r="K27" s="193"/>
      <c r="L27" s="193"/>
      <c r="M27" s="193"/>
      <c r="N27" s="193"/>
      <c r="O27" s="193"/>
      <c r="P27" s="193"/>
      <c r="Q27" s="193"/>
      <c r="R27" s="193"/>
      <c r="S27" s="193"/>
      <c r="T27" s="193"/>
      <c r="U27" s="193"/>
      <c r="V27" s="193"/>
      <c r="W27" s="193"/>
      <c r="X27" s="193"/>
      <c r="Y27" s="193"/>
      <c r="Z27" s="193"/>
      <c r="AA27" s="193"/>
      <c r="AB27" s="193"/>
      <c r="AC27" s="194"/>
    </row>
    <row r="28" spans="5:29" x14ac:dyDescent="0.25">
      <c r="E28" s="192"/>
      <c r="F28" s="193"/>
      <c r="G28" s="193"/>
      <c r="H28" s="193"/>
      <c r="I28" s="193"/>
      <c r="J28" s="193"/>
      <c r="K28" s="193"/>
      <c r="L28" s="193"/>
      <c r="M28" s="193"/>
      <c r="N28" s="193"/>
      <c r="O28" s="193"/>
      <c r="P28" s="193"/>
      <c r="Q28" s="193"/>
      <c r="R28" s="193"/>
      <c r="S28" s="193"/>
      <c r="T28" s="193"/>
      <c r="U28" s="193"/>
      <c r="V28" s="193"/>
      <c r="W28" s="193"/>
      <c r="X28" s="193"/>
      <c r="Y28" s="193"/>
      <c r="Z28" s="193"/>
      <c r="AA28" s="193"/>
      <c r="AB28" s="193"/>
      <c r="AC28" s="194"/>
    </row>
    <row r="29" spans="5:29" x14ac:dyDescent="0.25">
      <c r="E29" s="195"/>
      <c r="F29" s="196"/>
      <c r="G29" s="196"/>
      <c r="H29" s="196"/>
      <c r="I29" s="196"/>
      <c r="J29" s="196"/>
      <c r="K29" s="196"/>
      <c r="L29" s="196"/>
      <c r="M29" s="196"/>
      <c r="N29" s="196"/>
      <c r="O29" s="196"/>
      <c r="P29" s="196"/>
      <c r="Q29" s="196"/>
      <c r="R29" s="196"/>
      <c r="S29" s="196"/>
      <c r="T29" s="196"/>
      <c r="U29" s="196"/>
      <c r="V29" s="196"/>
      <c r="W29" s="196"/>
      <c r="X29" s="196"/>
      <c r="Y29" s="196"/>
      <c r="Z29" s="196"/>
      <c r="AA29" s="196"/>
      <c r="AB29" s="196"/>
      <c r="AC29" s="197"/>
    </row>
    <row r="33" spans="1:33" ht="19.5" customHeight="1" x14ac:dyDescent="0.25">
      <c r="D33" s="198" t="s">
        <v>3</v>
      </c>
      <c r="E33" s="198"/>
      <c r="F33" s="198"/>
      <c r="G33" s="198"/>
      <c r="H33" s="198"/>
      <c r="I33" s="198"/>
      <c r="J33" s="198"/>
      <c r="K33" s="198"/>
      <c r="L33" s="198"/>
      <c r="M33" s="198"/>
      <c r="N33" s="198"/>
      <c r="O33" s="198"/>
      <c r="P33" s="198"/>
      <c r="Q33" s="198"/>
      <c r="R33" s="198"/>
      <c r="S33" s="198"/>
      <c r="T33" s="198"/>
      <c r="U33" s="198"/>
      <c r="V33" s="198"/>
      <c r="W33" s="198"/>
      <c r="X33" s="198"/>
      <c r="Y33" s="198"/>
      <c r="Z33" s="198"/>
      <c r="AA33" s="198"/>
      <c r="AB33" s="198"/>
      <c r="AC33" s="198"/>
      <c r="AD33" s="198"/>
    </row>
    <row r="34" spans="1:33" ht="18.75" x14ac:dyDescent="0.25">
      <c r="D34" s="212"/>
      <c r="E34" s="213"/>
      <c r="F34" s="213"/>
      <c r="G34" s="213"/>
      <c r="H34" s="213"/>
      <c r="I34" s="213"/>
      <c r="J34" s="213"/>
      <c r="K34" s="213"/>
      <c r="L34" s="213"/>
      <c r="M34" s="213"/>
      <c r="N34" s="213"/>
      <c r="O34" s="213"/>
      <c r="P34" s="213"/>
      <c r="Q34" s="213"/>
      <c r="R34" s="213"/>
      <c r="S34" s="213"/>
      <c r="T34" s="213"/>
      <c r="U34" s="213"/>
      <c r="V34" s="213"/>
      <c r="W34" s="213"/>
      <c r="X34" s="213"/>
      <c r="Y34" s="213"/>
      <c r="Z34" s="213"/>
      <c r="AA34" s="213"/>
      <c r="AB34" s="213"/>
      <c r="AC34" s="213"/>
      <c r="AD34" s="214"/>
    </row>
    <row r="35" spans="1:33" x14ac:dyDescent="0.25"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</row>
    <row r="36" spans="1:33" ht="18.75" x14ac:dyDescent="0.25">
      <c r="D36" s="90" t="s">
        <v>4</v>
      </c>
      <c r="E36" s="90"/>
      <c r="F36" s="90"/>
      <c r="G36" s="205"/>
      <c r="H36" s="215"/>
      <c r="I36" s="216"/>
      <c r="J36" s="216"/>
      <c r="K36" s="216"/>
      <c r="L36" s="216"/>
      <c r="M36" s="216"/>
      <c r="N36" s="216"/>
      <c r="O36" s="216"/>
      <c r="P36" s="216"/>
      <c r="Q36" s="216"/>
      <c r="R36" s="216"/>
      <c r="S36" s="216"/>
      <c r="T36" s="216"/>
      <c r="U36" s="216"/>
      <c r="V36" s="216"/>
      <c r="W36" s="216"/>
      <c r="X36" s="216"/>
      <c r="Y36" s="216"/>
      <c r="Z36" s="216"/>
      <c r="AA36" s="216"/>
      <c r="AB36" s="216"/>
      <c r="AC36" s="216"/>
      <c r="AD36" s="217"/>
    </row>
    <row r="37" spans="1:33" ht="15.75" x14ac:dyDescent="0.25">
      <c r="D37" s="13"/>
      <c r="E37" s="13"/>
      <c r="F37" s="13"/>
      <c r="G37" s="13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</row>
    <row r="38" spans="1:33" ht="21.75" customHeight="1" x14ac:dyDescent="0.25">
      <c r="D38" s="90" t="s">
        <v>5</v>
      </c>
      <c r="E38" s="90"/>
      <c r="F38" s="90"/>
      <c r="G38" s="205"/>
      <c r="H38" s="218"/>
      <c r="I38" s="219"/>
      <c r="J38" s="219"/>
      <c r="K38" s="219"/>
      <c r="L38" s="219"/>
      <c r="M38" s="219"/>
      <c r="N38" s="219"/>
      <c r="O38" s="219"/>
      <c r="P38" s="219"/>
      <c r="Q38" s="220"/>
      <c r="R38" s="14"/>
      <c r="S38" s="14"/>
      <c r="T38" s="14"/>
    </row>
    <row r="39" spans="1:33" ht="15.75" x14ac:dyDescent="0.25">
      <c r="D39" s="13"/>
      <c r="E39" s="13"/>
      <c r="F39" s="13"/>
      <c r="G39" s="13"/>
      <c r="H39" s="9"/>
      <c r="I39" s="9"/>
      <c r="J39" s="9"/>
      <c r="K39" s="9"/>
      <c r="L39" s="9"/>
      <c r="M39" s="9"/>
      <c r="N39" s="9"/>
      <c r="O39" s="9"/>
      <c r="P39" s="9"/>
      <c r="Q39" s="9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</row>
    <row r="40" spans="1:33" ht="21.75" customHeight="1" x14ac:dyDescent="0.25">
      <c r="D40" s="90" t="s">
        <v>6</v>
      </c>
      <c r="E40" s="90"/>
      <c r="F40" s="90"/>
      <c r="G40" s="205"/>
      <c r="H40" s="206"/>
      <c r="I40" s="207"/>
      <c r="J40" s="207"/>
      <c r="K40" s="207"/>
      <c r="L40" s="207"/>
      <c r="M40" s="207"/>
      <c r="N40" s="207"/>
      <c r="O40" s="207"/>
      <c r="P40" s="207"/>
      <c r="Q40" s="207"/>
      <c r="R40" s="207"/>
      <c r="S40" s="207"/>
      <c r="T40" s="207"/>
      <c r="U40" s="207"/>
      <c r="V40" s="207"/>
      <c r="W40" s="207"/>
      <c r="X40" s="207"/>
      <c r="Y40" s="207"/>
      <c r="Z40" s="207"/>
      <c r="AA40" s="207"/>
      <c r="AB40" s="207"/>
      <c r="AC40" s="207"/>
      <c r="AD40" s="208"/>
    </row>
    <row r="41" spans="1:33" ht="15.75" x14ac:dyDescent="0.25">
      <c r="H41" s="15"/>
    </row>
    <row r="42" spans="1:33" ht="15.75" x14ac:dyDescent="0.25">
      <c r="H42" s="15"/>
    </row>
    <row r="43" spans="1:33" x14ac:dyDescent="0.25">
      <c r="E43" s="16" t="s">
        <v>7</v>
      </c>
      <c r="F43" s="17" t="s">
        <v>8</v>
      </c>
    </row>
    <row r="44" spans="1:33" ht="15.75" x14ac:dyDescent="0.25">
      <c r="H44" s="1" t="s">
        <v>9</v>
      </c>
      <c r="Q44" s="18" t="s">
        <v>10</v>
      </c>
      <c r="X44" s="68">
        <v>140757816</v>
      </c>
      <c r="Y44" s="11"/>
      <c r="Z44" s="11"/>
      <c r="AA44" s="11"/>
    </row>
    <row r="45" spans="1:33" ht="15.75" x14ac:dyDescent="0.25">
      <c r="H45" s="1"/>
      <c r="O45" s="18"/>
      <c r="V45" s="18"/>
    </row>
    <row r="46" spans="1:33" ht="15.75" x14ac:dyDescent="0.25">
      <c r="H46" s="15"/>
    </row>
    <row r="47" spans="1:33" ht="16.899999999999999" customHeight="1" x14ac:dyDescent="0.25">
      <c r="A47" s="209" t="s">
        <v>98</v>
      </c>
      <c r="B47" s="210"/>
      <c r="C47" s="210"/>
      <c r="D47" s="210"/>
      <c r="E47" s="210"/>
      <c r="F47" s="210"/>
      <c r="G47" s="210"/>
      <c r="H47" s="210"/>
      <c r="I47" s="210"/>
      <c r="J47" s="210"/>
      <c r="K47" s="210"/>
      <c r="L47" s="210"/>
      <c r="M47" s="210"/>
      <c r="N47" s="210"/>
      <c r="O47" s="210"/>
      <c r="P47" s="210"/>
      <c r="Q47" s="210"/>
      <c r="R47" s="210"/>
      <c r="S47" s="210"/>
      <c r="T47" s="210"/>
      <c r="U47" s="210"/>
      <c r="V47" s="210"/>
      <c r="W47" s="210"/>
      <c r="X47" s="210"/>
      <c r="Y47" s="210"/>
      <c r="Z47" s="210"/>
      <c r="AA47" s="210"/>
      <c r="AB47" s="210"/>
      <c r="AC47" s="210"/>
      <c r="AD47" s="210"/>
      <c r="AE47" s="210"/>
      <c r="AF47" s="210"/>
      <c r="AG47" s="210"/>
    </row>
    <row r="48" spans="1:33" ht="16.899999999999999" customHeight="1" x14ac:dyDescent="0.25">
      <c r="A48" s="210"/>
      <c r="B48" s="210"/>
      <c r="C48" s="210"/>
      <c r="D48" s="210"/>
      <c r="E48" s="210"/>
      <c r="F48" s="210"/>
      <c r="G48" s="210"/>
      <c r="H48" s="210"/>
      <c r="I48" s="210"/>
      <c r="J48" s="210"/>
      <c r="K48" s="210"/>
      <c r="L48" s="210"/>
      <c r="M48" s="210"/>
      <c r="N48" s="210"/>
      <c r="O48" s="210"/>
      <c r="P48" s="210"/>
      <c r="Q48" s="210"/>
      <c r="R48" s="210"/>
      <c r="S48" s="210"/>
      <c r="T48" s="210"/>
      <c r="U48" s="210"/>
      <c r="V48" s="210"/>
      <c r="W48" s="210"/>
      <c r="X48" s="210"/>
      <c r="Y48" s="210"/>
      <c r="Z48" s="210"/>
      <c r="AA48" s="210"/>
      <c r="AB48" s="210"/>
      <c r="AC48" s="210"/>
      <c r="AD48" s="210"/>
      <c r="AE48" s="210"/>
      <c r="AF48" s="210"/>
      <c r="AG48" s="210"/>
    </row>
    <row r="49" spans="1:33" x14ac:dyDescent="0.25">
      <c r="H49" s="19"/>
    </row>
    <row r="50" spans="1:33" ht="15.75" x14ac:dyDescent="0.25">
      <c r="D50" s="211" t="s">
        <v>11</v>
      </c>
      <c r="E50" s="211"/>
      <c r="F50" s="211"/>
      <c r="G50" s="211"/>
      <c r="H50" s="211"/>
      <c r="I50" s="211"/>
      <c r="J50" s="211"/>
      <c r="K50" s="211"/>
      <c r="L50" s="211"/>
      <c r="M50" s="211"/>
      <c r="N50" s="211"/>
      <c r="O50" s="211"/>
      <c r="P50" s="211"/>
      <c r="Q50" s="211"/>
      <c r="R50" s="211"/>
      <c r="S50" s="211"/>
      <c r="T50" s="211"/>
      <c r="U50" s="211"/>
      <c r="V50" s="211"/>
      <c r="W50" s="211"/>
      <c r="X50" s="211"/>
      <c r="Y50" s="211"/>
      <c r="Z50" s="211"/>
      <c r="AA50" s="211"/>
      <c r="AB50" s="211"/>
      <c r="AC50" s="211"/>
      <c r="AD50" s="211"/>
    </row>
    <row r="51" spans="1:33" ht="15.75" x14ac:dyDescent="0.25">
      <c r="D51" s="211" t="s">
        <v>12</v>
      </c>
      <c r="E51" s="211"/>
      <c r="F51" s="211"/>
      <c r="G51" s="211"/>
      <c r="H51" s="211"/>
      <c r="I51" s="211"/>
      <c r="J51" s="211"/>
      <c r="K51" s="211"/>
      <c r="L51" s="211"/>
      <c r="M51" s="211"/>
      <c r="N51" s="211"/>
      <c r="O51" s="211"/>
      <c r="P51" s="211"/>
      <c r="Q51" s="211"/>
      <c r="R51" s="211"/>
      <c r="S51" s="211"/>
      <c r="T51" s="211"/>
      <c r="U51" s="211"/>
      <c r="V51" s="211"/>
      <c r="W51" s="211"/>
      <c r="X51" s="211"/>
      <c r="Y51" s="211"/>
      <c r="Z51" s="211"/>
      <c r="AA51" s="211"/>
      <c r="AB51" s="211"/>
      <c r="AC51" s="211"/>
      <c r="AD51" s="211"/>
    </row>
    <row r="52" spans="1:33" x14ac:dyDescent="0.25"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  <c r="AA52" s="16"/>
      <c r="AB52" s="16"/>
      <c r="AC52" s="16"/>
      <c r="AD52" s="16"/>
    </row>
    <row r="53" spans="1:33" x14ac:dyDescent="0.25"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6"/>
      <c r="AB53" s="16"/>
      <c r="AC53" s="16"/>
      <c r="AD53" s="16"/>
    </row>
    <row r="54" spans="1:33" x14ac:dyDescent="0.25"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  <c r="AA54" s="16"/>
      <c r="AB54" s="16"/>
      <c r="AC54" s="16"/>
      <c r="AD54" s="16"/>
    </row>
    <row r="61" spans="1:33" ht="15.75" thickBot="1" x14ac:dyDescent="0.3"/>
    <row r="62" spans="1:33" ht="21" customHeight="1" thickBot="1" x14ac:dyDescent="0.3">
      <c r="G62" s="110" t="s">
        <v>50</v>
      </c>
      <c r="H62" s="111"/>
      <c r="I62" s="111"/>
      <c r="J62" s="111"/>
      <c r="K62" s="111"/>
      <c r="L62" s="111"/>
      <c r="M62" s="111"/>
      <c r="N62" s="111"/>
      <c r="O62" s="111"/>
      <c r="P62" s="111"/>
      <c r="Q62" s="111"/>
      <c r="R62" s="111"/>
      <c r="S62" s="111"/>
      <c r="T62" s="111"/>
      <c r="U62" s="111"/>
      <c r="V62" s="111"/>
      <c r="W62" s="111"/>
      <c r="X62" s="111"/>
      <c r="Y62" s="111"/>
      <c r="Z62" s="111"/>
      <c r="AA62" s="150"/>
    </row>
    <row r="63" spans="1:33" ht="21" customHeight="1" thickBot="1" x14ac:dyDescent="0.3">
      <c r="A63" s="20"/>
      <c r="B63" s="21"/>
      <c r="C63" s="21"/>
      <c r="D63" s="21"/>
      <c r="E63" s="21"/>
      <c r="F63" s="22"/>
      <c r="G63" s="113"/>
      <c r="H63" s="114"/>
      <c r="I63" s="114"/>
      <c r="J63" s="114"/>
      <c r="K63" s="114"/>
      <c r="L63" s="114"/>
      <c r="M63" s="114"/>
      <c r="N63" s="114"/>
      <c r="O63" s="114"/>
      <c r="P63" s="114"/>
      <c r="Q63" s="114"/>
      <c r="R63" s="114"/>
      <c r="S63" s="114"/>
      <c r="T63" s="114"/>
      <c r="U63" s="114"/>
      <c r="V63" s="114"/>
      <c r="W63" s="114"/>
      <c r="X63" s="114"/>
      <c r="Y63" s="114"/>
      <c r="Z63" s="114"/>
      <c r="AA63" s="151"/>
      <c r="AB63" s="21"/>
      <c r="AC63" s="21"/>
      <c r="AD63" s="21"/>
      <c r="AE63" s="21"/>
      <c r="AF63" s="21"/>
      <c r="AG63" s="22"/>
    </row>
    <row r="64" spans="1:33" x14ac:dyDescent="0.25">
      <c r="A64" s="23"/>
      <c r="AG64" s="24"/>
    </row>
    <row r="65" spans="1:33" x14ac:dyDescent="0.25">
      <c r="A65" s="23"/>
      <c r="G65" s="152" t="s">
        <v>67</v>
      </c>
      <c r="H65" s="152"/>
      <c r="I65" s="152"/>
      <c r="J65" s="152"/>
      <c r="K65" s="152"/>
      <c r="L65" s="152"/>
      <c r="M65" s="152"/>
      <c r="N65" s="152"/>
      <c r="O65" s="152"/>
      <c r="P65" s="152"/>
      <c r="Q65" s="152"/>
      <c r="R65" s="152"/>
      <c r="S65" s="152"/>
      <c r="T65" s="152"/>
      <c r="U65" s="152"/>
      <c r="V65" s="152"/>
      <c r="W65" s="152"/>
      <c r="X65" s="152"/>
      <c r="Y65" s="152"/>
      <c r="Z65" s="152"/>
      <c r="AA65" s="106"/>
      <c r="AG65" s="24"/>
    </row>
    <row r="66" spans="1:33" x14ac:dyDescent="0.25">
      <c r="A66" s="23"/>
      <c r="AG66" s="24"/>
    </row>
    <row r="67" spans="1:33" x14ac:dyDescent="0.25">
      <c r="A67" s="23"/>
      <c r="B67" s="225" t="s">
        <v>110</v>
      </c>
      <c r="C67" s="225"/>
      <c r="D67" s="225"/>
      <c r="E67" s="225"/>
      <c r="F67" s="225"/>
      <c r="G67" s="225"/>
      <c r="H67" s="225"/>
      <c r="I67" s="225"/>
      <c r="J67" s="225"/>
      <c r="K67" s="225"/>
      <c r="L67" s="225"/>
      <c r="M67" s="225"/>
      <c r="N67" s="225"/>
      <c r="O67" s="225"/>
      <c r="P67" s="225"/>
      <c r="Q67" s="225"/>
      <c r="R67" s="225"/>
      <c r="S67" s="225"/>
      <c r="T67" s="225"/>
      <c r="U67" s="225"/>
      <c r="V67" s="225"/>
      <c r="W67" s="225"/>
      <c r="X67" s="225"/>
      <c r="Y67" s="225"/>
      <c r="Z67" s="225"/>
      <c r="AA67" s="225"/>
      <c r="AB67" s="225"/>
      <c r="AC67" s="225"/>
      <c r="AD67" s="225"/>
      <c r="AE67" s="225"/>
      <c r="AF67" s="225"/>
      <c r="AG67" s="24"/>
    </row>
    <row r="68" spans="1:33" x14ac:dyDescent="0.25">
      <c r="A68" s="23"/>
      <c r="AG68" s="24"/>
    </row>
    <row r="69" spans="1:33" x14ac:dyDescent="0.25">
      <c r="A69" s="25"/>
      <c r="B69" s="26"/>
      <c r="C69" s="145" t="s">
        <v>82</v>
      </c>
      <c r="D69" s="145"/>
      <c r="E69" s="145"/>
      <c r="F69" s="145"/>
      <c r="G69" s="145"/>
      <c r="H69" s="145"/>
      <c r="I69" s="145"/>
      <c r="J69" s="145"/>
      <c r="K69" s="145"/>
      <c r="L69" s="145"/>
      <c r="M69" s="145"/>
      <c r="N69" s="145"/>
      <c r="O69" s="145"/>
      <c r="P69" s="145"/>
      <c r="Q69" s="145"/>
      <c r="R69" s="145"/>
      <c r="S69" s="145"/>
      <c r="T69" s="145"/>
      <c r="U69" s="145"/>
      <c r="V69" s="145"/>
      <c r="W69" s="145"/>
      <c r="X69" s="145"/>
      <c r="Y69" s="145"/>
      <c r="Z69" s="145"/>
      <c r="AA69" s="145"/>
      <c r="AB69" s="145"/>
      <c r="AC69" s="145"/>
      <c r="AD69" s="145"/>
      <c r="AE69" s="145"/>
      <c r="AF69" s="145"/>
      <c r="AG69" s="28"/>
    </row>
    <row r="70" spans="1:33" x14ac:dyDescent="0.25">
      <c r="A70" s="25"/>
      <c r="B70" s="26"/>
      <c r="C70" s="145"/>
      <c r="D70" s="145"/>
      <c r="E70" s="145"/>
      <c r="F70" s="145"/>
      <c r="G70" s="145"/>
      <c r="H70" s="145"/>
      <c r="I70" s="145"/>
      <c r="J70" s="145"/>
      <c r="K70" s="145"/>
      <c r="L70" s="145"/>
      <c r="M70" s="145"/>
      <c r="N70" s="145"/>
      <c r="O70" s="145"/>
      <c r="P70" s="145"/>
      <c r="Q70" s="145"/>
      <c r="R70" s="145"/>
      <c r="S70" s="145"/>
      <c r="T70" s="145"/>
      <c r="U70" s="145"/>
      <c r="V70" s="145"/>
      <c r="W70" s="145"/>
      <c r="X70" s="145"/>
      <c r="Y70" s="145"/>
      <c r="Z70" s="145"/>
      <c r="AA70" s="145"/>
      <c r="AB70" s="145"/>
      <c r="AC70" s="145"/>
      <c r="AD70" s="145"/>
      <c r="AE70" s="145"/>
      <c r="AF70" s="145"/>
      <c r="AG70" s="28"/>
    </row>
    <row r="71" spans="1:33" x14ac:dyDescent="0.25">
      <c r="A71" s="25"/>
      <c r="B71" s="26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7"/>
      <c r="R71" s="27"/>
      <c r="S71" s="27"/>
      <c r="T71" s="27"/>
      <c r="U71" s="27"/>
      <c r="V71" s="27"/>
      <c r="W71" s="27"/>
      <c r="X71" s="27"/>
      <c r="Y71" s="27"/>
      <c r="Z71" s="27"/>
      <c r="AA71" s="27"/>
      <c r="AB71" s="27"/>
      <c r="AC71" s="27"/>
      <c r="AD71" s="27"/>
      <c r="AE71" s="27"/>
      <c r="AF71" s="27"/>
      <c r="AG71" s="28"/>
    </row>
    <row r="72" spans="1:33" ht="35.1" customHeight="1" x14ac:dyDescent="0.25">
      <c r="A72" s="25"/>
      <c r="B72" s="26"/>
      <c r="C72" s="121" t="s">
        <v>83</v>
      </c>
      <c r="D72" s="122"/>
      <c r="E72" s="122"/>
      <c r="F72" s="122"/>
      <c r="G72" s="122"/>
      <c r="H72" s="122"/>
      <c r="I72" s="122"/>
      <c r="J72" s="122"/>
      <c r="K72" s="122"/>
      <c r="L72" s="122"/>
      <c r="M72" s="122"/>
      <c r="N72" s="122"/>
      <c r="O72" s="122"/>
      <c r="P72" s="122"/>
      <c r="Q72" s="122"/>
      <c r="R72" s="26"/>
      <c r="S72" s="26"/>
      <c r="T72" s="26"/>
      <c r="U72" s="26"/>
      <c r="V72" s="26"/>
      <c r="W72" s="26"/>
      <c r="X72" s="26"/>
      <c r="Y72" s="26"/>
      <c r="Z72" s="226" t="s">
        <v>13</v>
      </c>
      <c r="AA72" s="227"/>
      <c r="AB72" s="227"/>
      <c r="AC72" s="227"/>
      <c r="AD72" s="227"/>
      <c r="AE72" s="227"/>
      <c r="AF72" s="227"/>
      <c r="AG72" s="28"/>
    </row>
    <row r="73" spans="1:33" x14ac:dyDescent="0.25">
      <c r="A73" s="25"/>
      <c r="B73" s="26"/>
      <c r="C73" s="30"/>
      <c r="D73" s="31"/>
      <c r="E73" s="31"/>
      <c r="F73" s="118" t="s">
        <v>52</v>
      </c>
      <c r="G73" s="106"/>
      <c r="H73" s="106"/>
      <c r="I73" s="106"/>
      <c r="J73" s="106"/>
      <c r="K73" s="106"/>
      <c r="L73" s="106"/>
      <c r="M73" s="106"/>
      <c r="N73" s="106"/>
      <c r="O73" s="106"/>
      <c r="P73" s="106"/>
      <c r="Q73" s="106"/>
      <c r="R73" s="106"/>
      <c r="S73" s="106"/>
      <c r="T73" s="106"/>
      <c r="U73" s="106"/>
      <c r="V73" s="106"/>
      <c r="W73" s="106"/>
      <c r="X73" s="106"/>
      <c r="Y73" s="26"/>
      <c r="Z73" s="119"/>
      <c r="AA73" s="120"/>
      <c r="AB73" s="120"/>
      <c r="AC73" s="120"/>
      <c r="AD73" s="120"/>
      <c r="AE73" s="120"/>
      <c r="AF73" s="32" t="s">
        <v>14</v>
      </c>
      <c r="AG73" s="28"/>
    </row>
    <row r="74" spans="1:33" x14ac:dyDescent="0.25">
      <c r="A74" s="25"/>
      <c r="B74" s="26"/>
      <c r="C74" s="30"/>
      <c r="D74" s="31"/>
      <c r="E74" s="31"/>
      <c r="F74" s="118" t="s">
        <v>53</v>
      </c>
      <c r="G74" s="106"/>
      <c r="H74" s="106"/>
      <c r="I74" s="106"/>
      <c r="J74" s="106"/>
      <c r="K74" s="106"/>
      <c r="L74" s="106"/>
      <c r="M74" s="106"/>
      <c r="N74" s="106"/>
      <c r="O74" s="106"/>
      <c r="P74" s="106"/>
      <c r="Q74" s="106"/>
      <c r="R74" s="106"/>
      <c r="S74" s="106"/>
      <c r="T74" s="106"/>
      <c r="U74" s="106"/>
      <c r="V74" s="106"/>
      <c r="W74" s="106"/>
      <c r="X74" s="106"/>
      <c r="Y74" s="26"/>
      <c r="Z74" s="119"/>
      <c r="AA74" s="120"/>
      <c r="AB74" s="120"/>
      <c r="AC74" s="120"/>
      <c r="AD74" s="120"/>
      <c r="AE74" s="120"/>
      <c r="AF74" s="32" t="s">
        <v>14</v>
      </c>
      <c r="AG74" s="28"/>
    </row>
    <row r="75" spans="1:33" x14ac:dyDescent="0.25">
      <c r="A75" s="25"/>
      <c r="B75" s="26"/>
      <c r="C75" s="30"/>
      <c r="D75" s="33"/>
      <c r="E75" s="33"/>
      <c r="F75" s="105" t="s">
        <v>15</v>
      </c>
      <c r="G75" s="106"/>
      <c r="H75" s="106"/>
      <c r="I75" s="106"/>
      <c r="J75" s="106"/>
      <c r="K75" s="106"/>
      <c r="L75" s="106"/>
      <c r="M75" s="106"/>
      <c r="N75" s="106"/>
      <c r="O75" s="106"/>
      <c r="P75" s="106"/>
      <c r="Q75" s="106"/>
      <c r="R75" s="106"/>
      <c r="S75" s="106"/>
      <c r="T75" s="106"/>
      <c r="U75" s="106"/>
      <c r="V75" s="106"/>
      <c r="W75" s="106"/>
      <c r="X75" s="94" t="s">
        <v>16</v>
      </c>
      <c r="Y75" s="107"/>
      <c r="Z75" s="108">
        <f>IF(Z73&lt;(Z74),"Erreur sur Compte 704",Z73-Z74)</f>
        <v>0</v>
      </c>
      <c r="AA75" s="109"/>
      <c r="AB75" s="109"/>
      <c r="AC75" s="109"/>
      <c r="AD75" s="109"/>
      <c r="AE75" s="109"/>
      <c r="AF75" s="35" t="s">
        <v>14</v>
      </c>
      <c r="AG75" s="28"/>
    </row>
    <row r="76" spans="1:33" x14ac:dyDescent="0.25">
      <c r="A76" s="25"/>
      <c r="B76" s="26"/>
      <c r="C76" s="223"/>
      <c r="D76" s="223"/>
      <c r="E76" s="223"/>
      <c r="F76" s="36"/>
      <c r="G76" s="36"/>
      <c r="H76" s="3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  <c r="AF76" s="26"/>
      <c r="AG76" s="28"/>
    </row>
    <row r="77" spans="1:33" x14ac:dyDescent="0.25">
      <c r="A77" s="25"/>
      <c r="B77" s="26"/>
      <c r="C77" s="224" t="s">
        <v>17</v>
      </c>
      <c r="D77" s="224"/>
      <c r="E77" s="224"/>
      <c r="F77" s="224"/>
      <c r="G77" s="224"/>
      <c r="H77" s="224"/>
      <c r="I77" s="224"/>
      <c r="J77" s="224"/>
      <c r="K77" s="224"/>
      <c r="L77" s="224"/>
      <c r="M77" s="166" t="s">
        <v>54</v>
      </c>
      <c r="N77" s="167"/>
      <c r="O77" s="167"/>
      <c r="P77" s="167"/>
      <c r="Q77" s="167"/>
      <c r="R77" s="167"/>
      <c r="S77" s="143"/>
      <c r="T77" s="158" t="s">
        <v>18</v>
      </c>
      <c r="U77" s="158"/>
      <c r="V77" s="158"/>
      <c r="W77" s="158"/>
      <c r="X77" s="158"/>
      <c r="Y77" s="158"/>
      <c r="Z77" s="158" t="s">
        <v>19</v>
      </c>
      <c r="AA77" s="158"/>
      <c r="AB77" s="158"/>
      <c r="AC77" s="158"/>
      <c r="AD77" s="158"/>
      <c r="AE77" s="158"/>
      <c r="AF77" s="158"/>
      <c r="AG77" s="28"/>
    </row>
    <row r="78" spans="1:33" ht="15.75" customHeight="1" thickBot="1" x14ac:dyDescent="0.3">
      <c r="A78" s="25"/>
      <c r="B78" s="26"/>
      <c r="C78" s="168" t="s">
        <v>84</v>
      </c>
      <c r="D78" s="169"/>
      <c r="E78" s="169"/>
      <c r="F78" s="169"/>
      <c r="G78" s="169"/>
      <c r="H78" s="169"/>
      <c r="I78" s="169"/>
      <c r="J78" s="169"/>
      <c r="K78" s="169"/>
      <c r="L78" s="177"/>
      <c r="M78" s="221">
        <f>IF(Z75&gt;65000000,65000000,MAX(Z75,0))</f>
        <v>0</v>
      </c>
      <c r="N78" s="222"/>
      <c r="O78" s="222"/>
      <c r="P78" s="222"/>
      <c r="Q78" s="222"/>
      <c r="R78" s="222"/>
      <c r="S78" s="37" t="s">
        <v>14</v>
      </c>
      <c r="T78" s="158" t="s">
        <v>87</v>
      </c>
      <c r="U78" s="158"/>
      <c r="V78" s="158"/>
      <c r="W78" s="158"/>
      <c r="X78" s="158"/>
      <c r="Y78" s="158"/>
      <c r="Z78" s="108">
        <f>ROUNDDOWN(M78*0.131/100,0)</f>
        <v>0</v>
      </c>
      <c r="AA78" s="109"/>
      <c r="AB78" s="109"/>
      <c r="AC78" s="109"/>
      <c r="AD78" s="109"/>
      <c r="AE78" s="109"/>
      <c r="AF78" s="38" t="s">
        <v>14</v>
      </c>
      <c r="AG78" s="28"/>
    </row>
    <row r="79" spans="1:33" ht="15.75" customHeight="1" thickTop="1" x14ac:dyDescent="0.25">
      <c r="A79" s="25"/>
      <c r="B79" s="26"/>
      <c r="C79" s="168" t="s">
        <v>85</v>
      </c>
      <c r="D79" s="169"/>
      <c r="E79" s="169"/>
      <c r="F79" s="169"/>
      <c r="G79" s="169"/>
      <c r="H79" s="169"/>
      <c r="I79" s="169"/>
      <c r="J79" s="169"/>
      <c r="K79" s="169"/>
      <c r="L79" s="177"/>
      <c r="M79" s="221">
        <f>IF(Z75&gt;130000000,130000000-65000000,IF(Z75&gt;65000000,Z75-65000000,0))</f>
        <v>0</v>
      </c>
      <c r="N79" s="222"/>
      <c r="O79" s="222"/>
      <c r="P79" s="222"/>
      <c r="Q79" s="222"/>
      <c r="R79" s="222"/>
      <c r="S79" s="37" t="s">
        <v>14</v>
      </c>
      <c r="T79" s="158" t="s">
        <v>88</v>
      </c>
      <c r="U79" s="158"/>
      <c r="V79" s="158"/>
      <c r="W79" s="158"/>
      <c r="X79" s="158"/>
      <c r="Y79" s="158"/>
      <c r="Z79" s="108">
        <f>ROUNDDOWN(M79*0.073/100,0)</f>
        <v>0</v>
      </c>
      <c r="AA79" s="109"/>
      <c r="AB79" s="109"/>
      <c r="AC79" s="109"/>
      <c r="AD79" s="109"/>
      <c r="AE79" s="109"/>
      <c r="AF79" s="10" t="s">
        <v>14</v>
      </c>
      <c r="AG79" s="28"/>
    </row>
    <row r="80" spans="1:33" ht="15" customHeight="1" x14ac:dyDescent="0.25">
      <c r="A80" s="25"/>
      <c r="B80" s="26"/>
      <c r="C80" s="168" t="s">
        <v>86</v>
      </c>
      <c r="D80" s="169"/>
      <c r="E80" s="169"/>
      <c r="F80" s="169"/>
      <c r="G80" s="169"/>
      <c r="H80" s="169"/>
      <c r="I80" s="169"/>
      <c r="J80" s="169"/>
      <c r="K80" s="169"/>
      <c r="L80" s="177"/>
      <c r="M80" s="221">
        <f>IF(Z75&gt;260000000,260000000-130000000,IF(Z75&gt;130000000,Z75-130000000,0))</f>
        <v>0</v>
      </c>
      <c r="N80" s="222"/>
      <c r="O80" s="222"/>
      <c r="P80" s="222"/>
      <c r="Q80" s="222"/>
      <c r="R80" s="222"/>
      <c r="S80" s="37" t="s">
        <v>14</v>
      </c>
      <c r="T80" s="158" t="s">
        <v>89</v>
      </c>
      <c r="U80" s="158"/>
      <c r="V80" s="158"/>
      <c r="W80" s="158"/>
      <c r="X80" s="158"/>
      <c r="Y80" s="158"/>
      <c r="Z80" s="108">
        <f>ROUNDDOWN(M80*0.033/100,0)</f>
        <v>0</v>
      </c>
      <c r="AA80" s="109"/>
      <c r="AB80" s="109"/>
      <c r="AC80" s="109"/>
      <c r="AD80" s="109"/>
      <c r="AE80" s="109"/>
      <c r="AF80" s="37" t="s">
        <v>14</v>
      </c>
      <c r="AG80" s="28"/>
    </row>
    <row r="81" spans="1:33" ht="15.75" customHeight="1" thickBot="1" x14ac:dyDescent="0.3">
      <c r="A81" s="25"/>
      <c r="B81" s="26"/>
      <c r="C81" s="168" t="s">
        <v>90</v>
      </c>
      <c r="D81" s="169"/>
      <c r="E81" s="169"/>
      <c r="F81" s="169"/>
      <c r="G81" s="169"/>
      <c r="H81" s="169"/>
      <c r="I81" s="169"/>
      <c r="J81" s="169"/>
      <c r="K81" s="169"/>
      <c r="L81" s="177"/>
      <c r="M81" s="178">
        <f>IF(Z75&gt;260000000,Z75-260000000,0)</f>
        <v>0</v>
      </c>
      <c r="N81" s="179"/>
      <c r="O81" s="179"/>
      <c r="P81" s="179"/>
      <c r="Q81" s="179"/>
      <c r="R81" s="179"/>
      <c r="S81" s="38" t="s">
        <v>14</v>
      </c>
      <c r="T81" s="158" t="s">
        <v>92</v>
      </c>
      <c r="U81" s="158"/>
      <c r="V81" s="158"/>
      <c r="W81" s="158"/>
      <c r="X81" s="158"/>
      <c r="Y81" s="158"/>
      <c r="Z81" s="180">
        <f>ROUNDDOWN(M81*0.024/100,0)</f>
        <v>0</v>
      </c>
      <c r="AA81" s="181"/>
      <c r="AB81" s="181"/>
      <c r="AC81" s="181"/>
      <c r="AD81" s="181"/>
      <c r="AE81" s="181"/>
      <c r="AF81" s="38" t="s">
        <v>14</v>
      </c>
      <c r="AG81" s="28"/>
    </row>
    <row r="82" spans="1:33" ht="34.5" customHeight="1" thickTop="1" x14ac:dyDescent="0.25">
      <c r="A82" s="25"/>
      <c r="B82" s="26"/>
      <c r="C82" s="128" t="s">
        <v>55</v>
      </c>
      <c r="D82" s="128"/>
      <c r="E82" s="128"/>
      <c r="F82" s="128"/>
      <c r="G82" s="128"/>
      <c r="H82" s="128"/>
      <c r="I82" s="128"/>
      <c r="J82" s="128"/>
      <c r="K82" s="128"/>
      <c r="L82" s="182"/>
      <c r="M82" s="108">
        <f>IF(Z73&lt;(Z75),"Erreur sur Compte 704",SUM(M78:R81))</f>
        <v>0</v>
      </c>
      <c r="N82" s="109"/>
      <c r="O82" s="109"/>
      <c r="P82" s="109"/>
      <c r="Q82" s="109"/>
      <c r="R82" s="109"/>
      <c r="S82" s="10" t="s">
        <v>14</v>
      </c>
      <c r="T82" s="183" t="s">
        <v>68</v>
      </c>
      <c r="U82" s="133"/>
      <c r="V82" s="133"/>
      <c r="W82" s="133"/>
      <c r="X82" s="133"/>
      <c r="Y82" s="134"/>
      <c r="Z82" s="129">
        <f>MAX(SUM(Z78:AE81),1970)</f>
        <v>1970</v>
      </c>
      <c r="AA82" s="130"/>
      <c r="AB82" s="130"/>
      <c r="AC82" s="130"/>
      <c r="AD82" s="130"/>
      <c r="AE82" s="130"/>
      <c r="AF82" s="10" t="s">
        <v>14</v>
      </c>
      <c r="AG82" s="28"/>
    </row>
    <row r="83" spans="1:33" x14ac:dyDescent="0.25">
      <c r="A83" s="25"/>
      <c r="B83" s="26"/>
      <c r="C83" s="39"/>
      <c r="D83" s="39"/>
      <c r="E83" s="39"/>
      <c r="F83" s="39"/>
      <c r="G83" s="39"/>
      <c r="H83" s="39"/>
      <c r="I83" s="39"/>
      <c r="J83" s="39"/>
      <c r="K83" s="39"/>
      <c r="L83" s="39"/>
      <c r="M83" s="40"/>
      <c r="N83" s="40"/>
      <c r="O83" s="40"/>
      <c r="P83" s="40"/>
      <c r="Q83" s="40"/>
      <c r="R83" s="40"/>
      <c r="S83" s="41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  <c r="AF83" s="29"/>
      <c r="AG83" s="28"/>
    </row>
    <row r="84" spans="1:33" ht="30" customHeight="1" x14ac:dyDescent="0.25">
      <c r="A84" s="25"/>
      <c r="B84" s="26"/>
      <c r="C84" s="232" t="s">
        <v>119</v>
      </c>
      <c r="D84" s="233"/>
      <c r="E84" s="233"/>
      <c r="F84" s="233"/>
      <c r="G84" s="233"/>
      <c r="H84" s="233"/>
      <c r="I84" s="233"/>
      <c r="J84" s="233"/>
      <c r="K84" s="233"/>
      <c r="L84" s="233"/>
      <c r="M84" s="233"/>
      <c r="N84" s="233"/>
      <c r="O84" s="233"/>
      <c r="P84" s="233"/>
      <c r="Q84" s="233"/>
      <c r="R84" s="233"/>
      <c r="S84" s="233"/>
      <c r="T84" s="233"/>
      <c r="U84" s="233"/>
      <c r="V84" s="233"/>
      <c r="W84" s="233"/>
      <c r="X84" s="233"/>
      <c r="Y84" s="78" t="s">
        <v>44</v>
      </c>
      <c r="Z84" s="119"/>
      <c r="AA84" s="120"/>
      <c r="AB84" s="120"/>
      <c r="AC84" s="120"/>
      <c r="AD84" s="120"/>
      <c r="AE84" s="120"/>
      <c r="AF84" s="37" t="s">
        <v>14</v>
      </c>
      <c r="AG84" s="28"/>
    </row>
    <row r="85" spans="1:33" x14ac:dyDescent="0.25">
      <c r="A85" s="25"/>
      <c r="B85" s="26"/>
      <c r="C85" s="39"/>
      <c r="D85" s="39"/>
      <c r="E85" s="39"/>
      <c r="F85" s="39"/>
      <c r="G85" s="39"/>
      <c r="H85" s="39"/>
      <c r="I85" s="39"/>
      <c r="J85" s="39"/>
      <c r="K85" s="39"/>
      <c r="L85" s="39"/>
      <c r="M85" s="29"/>
      <c r="N85" s="29"/>
      <c r="O85" s="29"/>
      <c r="P85" s="29"/>
      <c r="Q85" s="29"/>
      <c r="R85" s="29"/>
      <c r="S85" s="26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  <c r="AF85" s="29"/>
      <c r="AG85" s="28"/>
    </row>
    <row r="86" spans="1:33" ht="17.25" customHeight="1" x14ac:dyDescent="0.25">
      <c r="A86" s="25"/>
      <c r="B86" s="26"/>
      <c r="C86" s="81" t="s">
        <v>116</v>
      </c>
      <c r="D86" s="80"/>
      <c r="E86" s="80"/>
      <c r="F86" s="80"/>
      <c r="G86" s="79"/>
      <c r="H86" s="83" t="s">
        <v>45</v>
      </c>
      <c r="I86" s="162" t="str">
        <f>IF(Z84=0, "-", Z82-Z84)</f>
        <v>-</v>
      </c>
      <c r="J86" s="163"/>
      <c r="K86" s="163"/>
      <c r="L86" s="37" t="s">
        <v>14</v>
      </c>
      <c r="M86" s="82"/>
      <c r="N86" s="82"/>
      <c r="O86" s="82"/>
      <c r="P86" s="82"/>
      <c r="Q86" s="82"/>
      <c r="R86" s="82"/>
      <c r="S86" s="82"/>
      <c r="T86" s="82"/>
      <c r="U86" s="82"/>
      <c r="V86" s="42"/>
      <c r="W86" s="42"/>
      <c r="X86" s="164" t="s">
        <v>115</v>
      </c>
      <c r="Y86" s="165"/>
      <c r="Z86" s="250" t="str">
        <f>IF(I86="-","-",I86/-2)</f>
        <v>-</v>
      </c>
      <c r="AA86" s="251"/>
      <c r="AB86" s="251"/>
      <c r="AC86" s="251"/>
      <c r="AD86" s="251"/>
      <c r="AE86" s="251"/>
      <c r="AF86" s="37" t="s">
        <v>14</v>
      </c>
      <c r="AG86" s="28"/>
    </row>
    <row r="87" spans="1:33" x14ac:dyDescent="0.25">
      <c r="A87" s="25"/>
      <c r="B87" s="26"/>
      <c r="C87" s="39"/>
      <c r="D87" s="39"/>
      <c r="E87" s="39"/>
      <c r="F87" s="39"/>
      <c r="G87" s="39"/>
      <c r="H87" s="39"/>
      <c r="I87" s="39"/>
      <c r="J87" s="39"/>
      <c r="K87" s="39"/>
      <c r="L87" s="39"/>
      <c r="M87" s="29"/>
      <c r="N87" s="29"/>
      <c r="O87" s="29"/>
      <c r="P87" s="29"/>
      <c r="Q87" s="29"/>
      <c r="R87" s="29"/>
      <c r="S87" s="26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  <c r="AF87" s="29"/>
      <c r="AG87" s="28"/>
    </row>
    <row r="88" spans="1:33" ht="69" customHeight="1" x14ac:dyDescent="0.25">
      <c r="A88" s="25"/>
      <c r="B88" s="26"/>
      <c r="C88" s="235" t="s">
        <v>20</v>
      </c>
      <c r="D88" s="236"/>
      <c r="E88" s="236"/>
      <c r="F88" s="236"/>
      <c r="G88" s="236"/>
      <c r="H88" s="237"/>
      <c r="I88" s="174" t="s">
        <v>118</v>
      </c>
      <c r="J88" s="175"/>
      <c r="K88" s="175"/>
      <c r="L88" s="175"/>
      <c r="M88" s="175"/>
      <c r="N88" s="175"/>
      <c r="O88" s="175"/>
      <c r="P88" s="175"/>
      <c r="Q88" s="175"/>
      <c r="R88" s="175"/>
      <c r="S88" s="175"/>
      <c r="T88" s="175"/>
      <c r="U88" s="175"/>
      <c r="V88" s="175"/>
      <c r="W88" s="176"/>
      <c r="X88" s="172" t="s">
        <v>117</v>
      </c>
      <c r="Y88" s="173"/>
      <c r="Z88" s="242">
        <f>IF(Z84=0, Z82, ROUNDDOWN(Z82 + Z86, 0))</f>
        <v>1970</v>
      </c>
      <c r="AA88" s="243" cm="1">
        <f t="array" ref="AA88">_xlfn.IFS(Q94&gt;5000,Q90-Q94/2,Q94&lt;-5000,Q90-Q94/2,Q94&lt;5000,Q90,Q94&gt;-5000,Q90)</f>
        <v>0</v>
      </c>
      <c r="AB88" s="243" cm="1">
        <f t="array" ref="AB88">_xlfn.IFS(R94&gt;5000,R90-R94/2,R94&lt;-5000,R90-R94/2,R94&lt;5000,R90,R94&gt;-5000,R90)</f>
        <v>0</v>
      </c>
      <c r="AC88" s="243" cm="1">
        <f t="array" ref="AC88">_xlfn.IFS(S94&gt;5000,S90-S94/2,S94&lt;-5000,S90-S94/2,S94&lt;5000,S90,S94&gt;-5000,S90)</f>
        <v>0</v>
      </c>
      <c r="AD88" s="243" cm="1">
        <f t="array" ref="AD88">_xlfn.IFS(T94&gt;5000,T90-T94/2,T94&lt;-5000,T90-T94/2,T94&lt;5000,T90,T94&gt;-5000,T90)</f>
        <v>0</v>
      </c>
      <c r="AE88" s="243" cm="1">
        <f t="array" ref="AE88">_xlfn.IFS(U94&gt;5000,U90-U94/2,U94&lt;-5000,U90-U94/2,U94&lt;5000,U90,U94&gt;-5000,U90)</f>
        <v>0</v>
      </c>
      <c r="AF88" s="45" t="s">
        <v>14</v>
      </c>
      <c r="AG88" s="28"/>
    </row>
    <row r="89" spans="1:33" hidden="1" x14ac:dyDescent="0.25">
      <c r="A89" s="23"/>
      <c r="O89" s="43" t="s">
        <v>69</v>
      </c>
      <c r="AG89" s="24"/>
    </row>
    <row r="90" spans="1:33" x14ac:dyDescent="0.25">
      <c r="A90" s="23"/>
      <c r="AG90" s="24"/>
    </row>
    <row r="91" spans="1:33" x14ac:dyDescent="0.25">
      <c r="A91" s="23"/>
      <c r="AG91" s="24"/>
    </row>
    <row r="92" spans="1:33" x14ac:dyDescent="0.25">
      <c r="A92" s="23"/>
      <c r="B92" s="225" t="s">
        <v>111</v>
      </c>
      <c r="C92" s="225"/>
      <c r="D92" s="225"/>
      <c r="E92" s="225"/>
      <c r="F92" s="225"/>
      <c r="G92" s="225"/>
      <c r="H92" s="225"/>
      <c r="I92" s="225"/>
      <c r="J92" s="225"/>
      <c r="K92" s="225"/>
      <c r="L92" s="225"/>
      <c r="M92" s="225"/>
      <c r="N92" s="225"/>
      <c r="O92" s="225"/>
      <c r="P92" s="225"/>
      <c r="Q92" s="225"/>
      <c r="R92" s="225"/>
      <c r="S92" s="225"/>
      <c r="T92" s="225"/>
      <c r="U92" s="225"/>
      <c r="V92" s="225"/>
      <c r="W92" s="225"/>
      <c r="X92" s="225"/>
      <c r="Y92" s="225"/>
      <c r="Z92" s="225"/>
      <c r="AA92" s="225"/>
      <c r="AB92" s="225"/>
      <c r="AC92" s="225"/>
      <c r="AD92" s="225"/>
      <c r="AE92" s="225"/>
      <c r="AF92" s="225"/>
      <c r="AG92" s="24"/>
    </row>
    <row r="93" spans="1:33" x14ac:dyDescent="0.25">
      <c r="A93" s="23"/>
      <c r="P93" s="6"/>
      <c r="AG93" s="24"/>
    </row>
    <row r="94" spans="1:33" ht="21" customHeight="1" x14ac:dyDescent="0.25">
      <c r="A94" s="23"/>
      <c r="C94" s="244" t="s">
        <v>99</v>
      </c>
      <c r="D94" s="245"/>
      <c r="E94" s="245"/>
      <c r="F94" s="245"/>
      <c r="G94" s="245"/>
      <c r="H94" s="245"/>
      <c r="I94" s="245"/>
      <c r="J94" s="245"/>
      <c r="K94" s="245"/>
      <c r="L94" s="245"/>
      <c r="M94" s="245"/>
      <c r="N94" s="245"/>
      <c r="O94" s="245"/>
      <c r="P94" s="245"/>
      <c r="Q94" s="245"/>
      <c r="R94" s="245"/>
      <c r="S94" s="245"/>
      <c r="T94" s="245"/>
      <c r="U94" s="245"/>
      <c r="V94" s="245"/>
      <c r="W94" s="245"/>
      <c r="X94" s="245"/>
      <c r="Y94" s="245"/>
      <c r="Z94" s="245"/>
      <c r="AA94" s="245"/>
      <c r="AB94" s="245"/>
      <c r="AC94" s="245"/>
      <c r="AD94" s="245"/>
      <c r="AE94" s="245"/>
      <c r="AF94" s="245"/>
      <c r="AG94" s="24"/>
    </row>
    <row r="95" spans="1:33" ht="21" customHeight="1" x14ac:dyDescent="0.25">
      <c r="A95" s="23"/>
      <c r="C95" s="245"/>
      <c r="D95" s="245"/>
      <c r="E95" s="245"/>
      <c r="F95" s="245"/>
      <c r="G95" s="245"/>
      <c r="H95" s="245"/>
      <c r="I95" s="245"/>
      <c r="J95" s="245"/>
      <c r="K95" s="245"/>
      <c r="L95" s="245"/>
      <c r="M95" s="245"/>
      <c r="N95" s="245"/>
      <c r="O95" s="245"/>
      <c r="P95" s="245"/>
      <c r="Q95" s="245"/>
      <c r="R95" s="245"/>
      <c r="S95" s="245"/>
      <c r="T95" s="245"/>
      <c r="U95" s="245"/>
      <c r="V95" s="245"/>
      <c r="W95" s="245"/>
      <c r="X95" s="245"/>
      <c r="Y95" s="245"/>
      <c r="Z95" s="245"/>
      <c r="AA95" s="245"/>
      <c r="AB95" s="245"/>
      <c r="AC95" s="245"/>
      <c r="AD95" s="245"/>
      <c r="AE95" s="245"/>
      <c r="AF95" s="245"/>
      <c r="AG95" s="24"/>
    </row>
    <row r="96" spans="1:33" x14ac:dyDescent="0.25">
      <c r="A96" s="25"/>
      <c r="B96" s="26"/>
      <c r="C96" s="168" t="s">
        <v>70</v>
      </c>
      <c r="D96" s="169"/>
      <c r="E96" s="169"/>
      <c r="F96" s="169"/>
      <c r="G96" s="169"/>
      <c r="H96" s="169"/>
      <c r="I96" s="169"/>
      <c r="J96" s="169"/>
      <c r="K96" s="169"/>
      <c r="L96" s="169"/>
      <c r="M96" s="169"/>
      <c r="N96" s="146"/>
      <c r="O96" s="147"/>
      <c r="P96" s="147"/>
      <c r="Q96" s="147"/>
      <c r="R96" s="147"/>
      <c r="S96" s="148"/>
      <c r="T96" s="166" t="s">
        <v>106</v>
      </c>
      <c r="U96" s="167"/>
      <c r="V96" s="167"/>
      <c r="W96" s="167"/>
      <c r="X96" s="164" t="s">
        <v>104</v>
      </c>
      <c r="Y96" s="170"/>
      <c r="Z96" s="137">
        <f>N96*80</f>
        <v>0</v>
      </c>
      <c r="AA96" s="159"/>
      <c r="AB96" s="159"/>
      <c r="AC96" s="159"/>
      <c r="AD96" s="159"/>
      <c r="AE96" s="159"/>
      <c r="AF96" s="37" t="s">
        <v>14</v>
      </c>
      <c r="AG96" s="28"/>
    </row>
    <row r="97" spans="1:33" x14ac:dyDescent="0.25">
      <c r="A97" s="23"/>
      <c r="AG97" s="24"/>
    </row>
    <row r="98" spans="1:33" x14ac:dyDescent="0.25">
      <c r="A98" s="23"/>
      <c r="C98" s="171" t="s">
        <v>100</v>
      </c>
      <c r="D98" s="171"/>
      <c r="E98" s="171"/>
      <c r="F98" s="171"/>
      <c r="G98" s="171"/>
      <c r="H98" s="171"/>
      <c r="I98" s="171"/>
      <c r="J98" s="171"/>
      <c r="K98" s="171"/>
      <c r="L98" s="171"/>
      <c r="M98" s="171"/>
      <c r="N98" s="171"/>
      <c r="O98" s="171"/>
      <c r="P98" s="171"/>
      <c r="Q98" s="171"/>
      <c r="R98" s="171"/>
      <c r="S98" s="171"/>
      <c r="T98" s="171"/>
      <c r="U98" s="171"/>
      <c r="V98" s="171"/>
      <c r="W98" s="171"/>
      <c r="X98" s="171"/>
      <c r="Y98" s="171"/>
      <c r="Z98" s="171"/>
      <c r="AA98" s="171"/>
      <c r="AB98" s="171"/>
      <c r="AC98" s="171"/>
      <c r="AD98" s="171"/>
      <c r="AE98" s="171"/>
      <c r="AF98" s="171"/>
      <c r="AG98" s="24"/>
    </row>
    <row r="99" spans="1:33" x14ac:dyDescent="0.25">
      <c r="A99" s="25"/>
      <c r="B99" s="26"/>
      <c r="C99" s="246" t="s">
        <v>71</v>
      </c>
      <c r="D99" s="247"/>
      <c r="E99" s="247"/>
      <c r="F99" s="247"/>
      <c r="G99" s="247"/>
      <c r="H99" s="247"/>
      <c r="I99" s="247"/>
      <c r="J99" s="247"/>
      <c r="K99" s="247"/>
      <c r="L99" s="247"/>
      <c r="M99" s="247"/>
      <c r="N99" s="146"/>
      <c r="O99" s="147"/>
      <c r="P99" s="147"/>
      <c r="Q99" s="147"/>
      <c r="R99" s="147"/>
      <c r="S99" s="148"/>
      <c r="T99" s="166" t="s">
        <v>107</v>
      </c>
      <c r="U99" s="167"/>
      <c r="V99" s="167"/>
      <c r="W99" s="167"/>
      <c r="X99" s="164" t="s">
        <v>103</v>
      </c>
      <c r="Y99" s="165"/>
      <c r="Z99" s="137">
        <f>N99*40</f>
        <v>0</v>
      </c>
      <c r="AA99" s="159"/>
      <c r="AB99" s="159"/>
      <c r="AC99" s="159"/>
      <c r="AD99" s="159"/>
      <c r="AE99" s="159"/>
      <c r="AF99" s="37" t="s">
        <v>14</v>
      </c>
      <c r="AG99" s="28"/>
    </row>
    <row r="100" spans="1:33" x14ac:dyDescent="0.25">
      <c r="A100" s="23"/>
      <c r="AG100" s="24"/>
    </row>
    <row r="101" spans="1:33" x14ac:dyDescent="0.25">
      <c r="A101" s="23"/>
      <c r="C101" s="171" t="s">
        <v>101</v>
      </c>
      <c r="D101" s="171"/>
      <c r="E101" s="171"/>
      <c r="F101" s="171"/>
      <c r="G101" s="171"/>
      <c r="H101" s="171"/>
      <c r="I101" s="171"/>
      <c r="J101" s="171"/>
      <c r="K101" s="171"/>
      <c r="L101" s="171"/>
      <c r="M101" s="171"/>
      <c r="N101" s="171"/>
      <c r="O101" s="171"/>
      <c r="P101" s="171"/>
      <c r="Q101" s="171"/>
      <c r="R101" s="171"/>
      <c r="S101" s="171"/>
      <c r="T101" s="171"/>
      <c r="U101" s="171"/>
      <c r="V101" s="171"/>
      <c r="W101" s="171"/>
      <c r="X101" s="171"/>
      <c r="Y101" s="171"/>
      <c r="Z101" s="171"/>
      <c r="AA101" s="171"/>
      <c r="AB101" s="171"/>
      <c r="AC101" s="171"/>
      <c r="AD101" s="171"/>
      <c r="AE101" s="171"/>
      <c r="AF101" s="171"/>
      <c r="AG101" s="24"/>
    </row>
    <row r="102" spans="1:33" x14ac:dyDescent="0.25">
      <c r="A102" s="23"/>
      <c r="C102" s="168" t="s">
        <v>72</v>
      </c>
      <c r="D102" s="169"/>
      <c r="E102" s="169"/>
      <c r="F102" s="169"/>
      <c r="G102" s="169"/>
      <c r="H102" s="169"/>
      <c r="I102" s="169"/>
      <c r="J102" s="169"/>
      <c r="K102" s="169"/>
      <c r="L102" s="169"/>
      <c r="M102" s="169"/>
      <c r="N102" s="169"/>
      <c r="O102" s="169"/>
      <c r="P102" s="169"/>
      <c r="Q102" s="169"/>
      <c r="R102" s="169"/>
      <c r="S102" s="169"/>
      <c r="T102" s="169"/>
      <c r="U102" s="169"/>
      <c r="V102" s="169"/>
      <c r="W102" s="44"/>
      <c r="X102" s="160" t="s">
        <v>46</v>
      </c>
      <c r="Y102" s="161"/>
      <c r="Z102" s="146"/>
      <c r="AA102" s="147"/>
      <c r="AB102" s="147"/>
      <c r="AC102" s="147"/>
      <c r="AD102" s="147"/>
      <c r="AE102" s="147"/>
      <c r="AF102" s="37"/>
      <c r="AG102" s="24"/>
    </row>
    <row r="103" spans="1:33" x14ac:dyDescent="0.25">
      <c r="A103" s="23"/>
      <c r="C103" s="156" t="s">
        <v>112</v>
      </c>
      <c r="D103" s="157"/>
      <c r="E103" s="157"/>
      <c r="F103" s="157"/>
      <c r="G103" s="157"/>
      <c r="H103" s="157"/>
      <c r="I103" s="157"/>
      <c r="J103" s="157"/>
      <c r="K103" s="157"/>
      <c r="L103" s="157"/>
      <c r="M103" s="157"/>
      <c r="N103" s="108">
        <f>IF(Z102&gt;2001,2000,Z102)</f>
        <v>0</v>
      </c>
      <c r="O103" s="109"/>
      <c r="P103" s="109"/>
      <c r="Q103" s="109"/>
      <c r="R103" s="109"/>
      <c r="S103" s="109"/>
      <c r="T103" s="158" t="s">
        <v>21</v>
      </c>
      <c r="U103" s="158"/>
      <c r="V103" s="158"/>
      <c r="W103" s="158"/>
      <c r="X103" s="158"/>
      <c r="Y103" s="158"/>
      <c r="Z103" s="137">
        <f>ROUNDDOWN(N103*1.5,0)</f>
        <v>0</v>
      </c>
      <c r="AA103" s="159"/>
      <c r="AB103" s="159"/>
      <c r="AC103" s="159"/>
      <c r="AD103" s="159"/>
      <c r="AE103" s="159"/>
      <c r="AF103" s="37" t="s">
        <v>14</v>
      </c>
      <c r="AG103" s="24"/>
    </row>
    <row r="104" spans="1:33" x14ac:dyDescent="0.25">
      <c r="A104" s="23"/>
      <c r="C104" s="156" t="s">
        <v>113</v>
      </c>
      <c r="D104" s="157"/>
      <c r="E104" s="157"/>
      <c r="F104" s="157"/>
      <c r="G104" s="157"/>
      <c r="H104" s="157"/>
      <c r="I104" s="157"/>
      <c r="J104" s="157"/>
      <c r="K104" s="157"/>
      <c r="L104" s="157"/>
      <c r="M104" s="157"/>
      <c r="N104" s="108">
        <f>IF(Z102&gt;4001,4000-2000,IF(Z102&gt;2000,Z102-2000,0))</f>
        <v>0</v>
      </c>
      <c r="O104" s="109"/>
      <c r="P104" s="109"/>
      <c r="Q104" s="109"/>
      <c r="R104" s="109"/>
      <c r="S104" s="109"/>
      <c r="T104" s="158" t="s">
        <v>22</v>
      </c>
      <c r="U104" s="158"/>
      <c r="V104" s="158"/>
      <c r="W104" s="158"/>
      <c r="X104" s="158"/>
      <c r="Y104" s="158"/>
      <c r="Z104" s="137">
        <f>N104*1</f>
        <v>0</v>
      </c>
      <c r="AA104" s="159"/>
      <c r="AB104" s="159"/>
      <c r="AC104" s="159"/>
      <c r="AD104" s="159"/>
      <c r="AE104" s="159"/>
      <c r="AF104" s="37" t="s">
        <v>14</v>
      </c>
      <c r="AG104" s="24"/>
    </row>
    <row r="105" spans="1:33" ht="15.75" thickBot="1" x14ac:dyDescent="0.3">
      <c r="A105" s="23"/>
      <c r="C105" s="156" t="s">
        <v>114</v>
      </c>
      <c r="D105" s="157"/>
      <c r="E105" s="157"/>
      <c r="F105" s="157"/>
      <c r="G105" s="157"/>
      <c r="H105" s="157"/>
      <c r="I105" s="157"/>
      <c r="J105" s="157"/>
      <c r="K105" s="157"/>
      <c r="L105" s="157"/>
      <c r="M105" s="157"/>
      <c r="N105" s="180">
        <f>IF(Z102&gt;4000,Z102-4000,0)</f>
        <v>0</v>
      </c>
      <c r="O105" s="181"/>
      <c r="P105" s="181"/>
      <c r="Q105" s="181"/>
      <c r="R105" s="181"/>
      <c r="S105" s="181"/>
      <c r="T105" s="158" t="s">
        <v>23</v>
      </c>
      <c r="U105" s="158"/>
      <c r="V105" s="158"/>
      <c r="W105" s="158"/>
      <c r="X105" s="158"/>
      <c r="Y105" s="158"/>
      <c r="Z105" s="248">
        <f>ROUNDDOWN(N105*0.5,0)</f>
        <v>0</v>
      </c>
      <c r="AA105" s="249"/>
      <c r="AB105" s="249"/>
      <c r="AC105" s="249"/>
      <c r="AD105" s="249"/>
      <c r="AE105" s="249"/>
      <c r="AF105" s="38" t="s">
        <v>14</v>
      </c>
      <c r="AG105" s="24"/>
    </row>
    <row r="106" spans="1:33" ht="15.75" thickTop="1" x14ac:dyDescent="0.25">
      <c r="A106" s="23"/>
      <c r="C106" s="128" t="s">
        <v>56</v>
      </c>
      <c r="D106" s="128"/>
      <c r="E106" s="128"/>
      <c r="F106" s="128"/>
      <c r="G106" s="128"/>
      <c r="H106" s="128"/>
      <c r="I106" s="128"/>
      <c r="J106" s="128"/>
      <c r="K106" s="128"/>
      <c r="L106" s="128"/>
      <c r="M106" s="128"/>
      <c r="N106" s="129">
        <f>SUM(N103:S105)</f>
        <v>0</v>
      </c>
      <c r="O106" s="130"/>
      <c r="P106" s="130"/>
      <c r="Q106" s="130"/>
      <c r="R106" s="130"/>
      <c r="S106" s="131"/>
      <c r="T106" s="132" t="s">
        <v>57</v>
      </c>
      <c r="U106" s="133"/>
      <c r="V106" s="133"/>
      <c r="W106" s="133"/>
      <c r="X106" s="133"/>
      <c r="Y106" s="134"/>
      <c r="Z106" s="135">
        <f>SUM(Z103:AE105)</f>
        <v>0</v>
      </c>
      <c r="AA106" s="136"/>
      <c r="AB106" s="136"/>
      <c r="AC106" s="136"/>
      <c r="AD106" s="136"/>
      <c r="AE106" s="136"/>
      <c r="AF106" s="10" t="s">
        <v>14</v>
      </c>
      <c r="AG106" s="24"/>
    </row>
    <row r="107" spans="1:33" x14ac:dyDescent="0.25">
      <c r="A107" s="23"/>
      <c r="AG107" s="24"/>
    </row>
    <row r="108" spans="1:33" ht="35.1" customHeight="1" x14ac:dyDescent="0.25">
      <c r="A108" s="23"/>
      <c r="C108" s="238" t="s">
        <v>24</v>
      </c>
      <c r="D108" s="236"/>
      <c r="E108" s="236"/>
      <c r="F108" s="236"/>
      <c r="G108" s="236"/>
      <c r="H108" s="236"/>
      <c r="I108" s="239" t="s">
        <v>109</v>
      </c>
      <c r="J108" s="240"/>
      <c r="K108" s="240"/>
      <c r="L108" s="240"/>
      <c r="M108" s="240"/>
      <c r="N108" s="240"/>
      <c r="O108" s="240"/>
      <c r="P108" s="241"/>
      <c r="Q108" s="137">
        <f>Z96+Z99+Z106</f>
        <v>0</v>
      </c>
      <c r="R108" s="138"/>
      <c r="S108" s="138"/>
      <c r="T108" s="138"/>
      <c r="U108" s="76" t="s">
        <v>14</v>
      </c>
      <c r="V108" s="230" t="s">
        <v>108</v>
      </c>
      <c r="W108" s="231"/>
      <c r="X108" s="228" t="s">
        <v>105</v>
      </c>
      <c r="Y108" s="229"/>
      <c r="Z108" s="97">
        <f>ROUNDDOWN(Q108*0.1,0)</f>
        <v>0</v>
      </c>
      <c r="AA108" s="98"/>
      <c r="AB108" s="98"/>
      <c r="AC108" s="98"/>
      <c r="AD108" s="98"/>
      <c r="AE108" s="98"/>
      <c r="AF108" s="45" t="s">
        <v>14</v>
      </c>
      <c r="AG108" s="24"/>
    </row>
    <row r="109" spans="1:33" x14ac:dyDescent="0.25">
      <c r="A109" s="23"/>
      <c r="L109" s="43"/>
      <c r="AG109" s="24"/>
    </row>
    <row r="110" spans="1:33" x14ac:dyDescent="0.25">
      <c r="A110" s="23"/>
      <c r="O110" s="46"/>
      <c r="AG110" s="24"/>
    </row>
    <row r="111" spans="1:33" ht="35.1" customHeight="1" x14ac:dyDescent="0.25">
      <c r="A111" s="23"/>
      <c r="C111" s="139" t="s">
        <v>73</v>
      </c>
      <c r="D111" s="139"/>
      <c r="E111" s="139"/>
      <c r="F111" s="139"/>
      <c r="G111" s="139"/>
      <c r="H111" s="139"/>
      <c r="I111" s="139"/>
      <c r="J111" s="139"/>
      <c r="K111" s="139"/>
      <c r="L111" s="139"/>
      <c r="M111" s="139"/>
      <c r="N111" s="139"/>
      <c r="O111" s="139"/>
      <c r="P111" s="139"/>
      <c r="Q111" s="140" t="s">
        <v>25</v>
      </c>
      <c r="R111" s="139"/>
      <c r="S111" s="139"/>
      <c r="T111" s="139"/>
      <c r="U111" s="139"/>
      <c r="V111" s="141"/>
      <c r="W111" s="142" t="s">
        <v>26</v>
      </c>
      <c r="X111" s="143"/>
      <c r="Z111" s="97">
        <f>Z88+Z108</f>
        <v>1970</v>
      </c>
      <c r="AA111" s="98"/>
      <c r="AB111" s="98"/>
      <c r="AC111" s="98"/>
      <c r="AD111" s="98"/>
      <c r="AE111" s="98"/>
      <c r="AF111" s="45" t="s">
        <v>14</v>
      </c>
      <c r="AG111" s="24"/>
    </row>
    <row r="112" spans="1:33" x14ac:dyDescent="0.25">
      <c r="A112" s="23"/>
      <c r="Z112" s="144" t="s">
        <v>27</v>
      </c>
      <c r="AA112" s="144"/>
      <c r="AB112" s="144"/>
      <c r="AC112" s="144"/>
      <c r="AD112" s="144"/>
      <c r="AE112" s="144"/>
      <c r="AF112" s="144"/>
      <c r="AG112" s="24"/>
    </row>
    <row r="113" spans="1:33" ht="15.75" thickBot="1" x14ac:dyDescent="0.3">
      <c r="A113" s="48"/>
      <c r="B113" s="49"/>
      <c r="C113" s="49"/>
      <c r="D113" s="49"/>
      <c r="E113" s="49"/>
      <c r="F113" s="49"/>
      <c r="G113" s="49"/>
      <c r="H113" s="49"/>
      <c r="I113" s="49"/>
      <c r="J113" s="49"/>
      <c r="K113" s="49"/>
      <c r="L113" s="49"/>
      <c r="M113" s="49"/>
      <c r="N113" s="49"/>
      <c r="O113" s="49"/>
      <c r="P113" s="49"/>
      <c r="Q113" s="49"/>
      <c r="R113" s="49"/>
      <c r="S113" s="49"/>
      <c r="T113" s="49"/>
      <c r="U113" s="49"/>
      <c r="V113" s="49"/>
      <c r="W113" s="49"/>
      <c r="X113" s="49"/>
      <c r="Y113" s="49"/>
      <c r="Z113" s="49"/>
      <c r="AA113" s="49"/>
      <c r="AB113" s="49"/>
      <c r="AC113" s="49"/>
      <c r="AD113" s="49"/>
      <c r="AE113" s="49"/>
      <c r="AF113" s="49"/>
      <c r="AG113" s="50"/>
    </row>
    <row r="117" spans="1:33" ht="15.75" thickBot="1" x14ac:dyDescent="0.3"/>
    <row r="118" spans="1:33" x14ac:dyDescent="0.25">
      <c r="A118" s="20"/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21"/>
      <c r="T118" s="21"/>
      <c r="U118" s="21"/>
      <c r="V118" s="21"/>
      <c r="W118" s="21"/>
      <c r="X118" s="21"/>
      <c r="Y118" s="21"/>
      <c r="Z118" s="21"/>
      <c r="AA118" s="21"/>
      <c r="AB118" s="21"/>
      <c r="AC118" s="21"/>
      <c r="AD118" s="21"/>
      <c r="AE118" s="21"/>
      <c r="AF118" s="21"/>
      <c r="AG118" s="22"/>
    </row>
    <row r="119" spans="1:33" x14ac:dyDescent="0.25">
      <c r="A119" s="23"/>
      <c r="B119" s="77" t="s">
        <v>95</v>
      </c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  <c r="AA119" s="11"/>
      <c r="AB119" s="11"/>
      <c r="AC119" s="11"/>
      <c r="AD119" s="11"/>
      <c r="AE119" s="11"/>
      <c r="AF119" s="11"/>
      <c r="AG119" s="24"/>
    </row>
    <row r="120" spans="1:33" x14ac:dyDescent="0.25">
      <c r="A120" s="23"/>
      <c r="AG120" s="24"/>
    </row>
    <row r="121" spans="1:33" ht="60" customHeight="1" x14ac:dyDescent="0.25">
      <c r="A121" s="23"/>
      <c r="B121" s="234" t="s">
        <v>102</v>
      </c>
      <c r="C121" s="234"/>
      <c r="D121" s="234"/>
      <c r="E121" s="234"/>
      <c r="F121" s="234"/>
      <c r="G121" s="234"/>
      <c r="H121" s="234"/>
      <c r="I121" s="234"/>
      <c r="J121" s="234"/>
      <c r="K121" s="234"/>
      <c r="L121" s="234"/>
      <c r="M121" s="234"/>
      <c r="N121" s="234"/>
      <c r="O121" s="234"/>
      <c r="P121" s="234"/>
      <c r="Q121" s="234"/>
      <c r="R121" s="234"/>
      <c r="S121" s="234"/>
      <c r="T121" s="234"/>
      <c r="U121" s="234"/>
      <c r="V121" s="234"/>
      <c r="W121" s="234"/>
      <c r="X121" s="234"/>
      <c r="Y121" s="234"/>
      <c r="Z121" s="234"/>
      <c r="AA121" s="234"/>
      <c r="AB121" s="234"/>
      <c r="AC121" s="234"/>
      <c r="AD121" s="234"/>
      <c r="AE121" s="234"/>
      <c r="AF121" s="234"/>
      <c r="AG121" s="24"/>
    </row>
    <row r="122" spans="1:33" ht="15.75" thickBot="1" x14ac:dyDescent="0.3">
      <c r="A122" s="48"/>
      <c r="B122" s="49"/>
      <c r="C122" s="49"/>
      <c r="D122" s="49"/>
      <c r="E122" s="49"/>
      <c r="F122" s="49"/>
      <c r="G122" s="49"/>
      <c r="H122" s="49"/>
      <c r="I122" s="49"/>
      <c r="J122" s="49"/>
      <c r="K122" s="49"/>
      <c r="L122" s="49"/>
      <c r="M122" s="49"/>
      <c r="N122" s="49"/>
      <c r="O122" s="49"/>
      <c r="P122" s="49"/>
      <c r="Q122" s="49"/>
      <c r="R122" s="49"/>
      <c r="S122" s="49"/>
      <c r="T122" s="49"/>
      <c r="U122" s="49"/>
      <c r="V122" s="49"/>
      <c r="W122" s="49"/>
      <c r="X122" s="49"/>
      <c r="Y122" s="49"/>
      <c r="Z122" s="49"/>
      <c r="AA122" s="49"/>
      <c r="AB122" s="49"/>
      <c r="AC122" s="49"/>
      <c r="AD122" s="49"/>
      <c r="AE122" s="49"/>
      <c r="AF122" s="49"/>
      <c r="AG122" s="50"/>
    </row>
    <row r="124" spans="1:33" ht="15.75" thickBot="1" x14ac:dyDescent="0.3"/>
    <row r="125" spans="1:33" x14ac:dyDescent="0.25">
      <c r="A125" s="20"/>
      <c r="B125" s="21"/>
      <c r="C125" s="21"/>
      <c r="D125" s="21"/>
      <c r="E125" s="21"/>
      <c r="F125" s="21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  <c r="AD125" s="21"/>
      <c r="AE125" s="21"/>
      <c r="AF125" s="21"/>
      <c r="AG125" s="22"/>
    </row>
    <row r="126" spans="1:33" x14ac:dyDescent="0.25">
      <c r="A126" s="23"/>
      <c r="B126" s="77" t="s">
        <v>96</v>
      </c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  <c r="AA126" s="11"/>
      <c r="AB126" s="11"/>
      <c r="AC126" s="11"/>
      <c r="AD126" s="11"/>
      <c r="AE126" s="11"/>
      <c r="AF126" s="11"/>
      <c r="AG126" s="24"/>
    </row>
    <row r="127" spans="1:33" x14ac:dyDescent="0.25">
      <c r="A127" s="23"/>
      <c r="AG127" s="24"/>
    </row>
    <row r="128" spans="1:33" ht="60" customHeight="1" x14ac:dyDescent="0.25">
      <c r="A128" s="23"/>
      <c r="B128" s="234" t="s">
        <v>97</v>
      </c>
      <c r="C128" s="234"/>
      <c r="D128" s="234"/>
      <c r="E128" s="234"/>
      <c r="F128" s="234"/>
      <c r="G128" s="234"/>
      <c r="H128" s="234"/>
      <c r="I128" s="234"/>
      <c r="J128" s="234"/>
      <c r="K128" s="234"/>
      <c r="L128" s="234"/>
      <c r="M128" s="234"/>
      <c r="N128" s="234"/>
      <c r="O128" s="234"/>
      <c r="P128" s="234"/>
      <c r="Q128" s="234"/>
      <c r="R128" s="234"/>
      <c r="S128" s="234"/>
      <c r="T128" s="234"/>
      <c r="U128" s="234"/>
      <c r="V128" s="234"/>
      <c r="W128" s="234"/>
      <c r="X128" s="234"/>
      <c r="Y128" s="234"/>
      <c r="Z128" s="234"/>
      <c r="AA128" s="234"/>
      <c r="AB128" s="234"/>
      <c r="AC128" s="234"/>
      <c r="AD128" s="234"/>
      <c r="AE128" s="234"/>
      <c r="AF128" s="234"/>
      <c r="AG128" s="24"/>
    </row>
    <row r="129" spans="1:33" ht="15.75" thickBot="1" x14ac:dyDescent="0.3">
      <c r="A129" s="48"/>
      <c r="B129" s="49"/>
      <c r="C129" s="49"/>
      <c r="D129" s="49"/>
      <c r="E129" s="49"/>
      <c r="F129" s="49"/>
      <c r="G129" s="49"/>
      <c r="H129" s="49"/>
      <c r="I129" s="49"/>
      <c r="J129" s="49"/>
      <c r="K129" s="49"/>
      <c r="L129" s="49"/>
      <c r="M129" s="49"/>
      <c r="N129" s="49"/>
      <c r="O129" s="49"/>
      <c r="P129" s="49"/>
      <c r="Q129" s="49"/>
      <c r="R129" s="49"/>
      <c r="S129" s="49"/>
      <c r="T129" s="49"/>
      <c r="U129" s="49"/>
      <c r="V129" s="49"/>
      <c r="W129" s="49"/>
      <c r="X129" s="49"/>
      <c r="Y129" s="49"/>
      <c r="Z129" s="49"/>
      <c r="AA129" s="49"/>
      <c r="AB129" s="49"/>
      <c r="AC129" s="49"/>
      <c r="AD129" s="49"/>
      <c r="AE129" s="49"/>
      <c r="AF129" s="49"/>
      <c r="AG129" s="50"/>
    </row>
    <row r="135" spans="1:33" ht="15.75" thickBot="1" x14ac:dyDescent="0.3"/>
    <row r="136" spans="1:33" ht="51" customHeight="1" thickBot="1" x14ac:dyDescent="0.3">
      <c r="G136" s="110" t="s">
        <v>51</v>
      </c>
      <c r="H136" s="111"/>
      <c r="I136" s="111"/>
      <c r="J136" s="111"/>
      <c r="K136" s="111"/>
      <c r="L136" s="111"/>
      <c r="M136" s="111"/>
      <c r="N136" s="111"/>
      <c r="O136" s="111"/>
      <c r="P136" s="111"/>
      <c r="Q136" s="111"/>
      <c r="R136" s="111"/>
      <c r="S136" s="111"/>
      <c r="T136" s="111"/>
      <c r="U136" s="111"/>
      <c r="V136" s="111"/>
      <c r="W136" s="111"/>
      <c r="X136" s="111"/>
      <c r="Y136" s="111"/>
      <c r="Z136" s="111"/>
      <c r="AA136" s="150"/>
    </row>
    <row r="137" spans="1:33" ht="51" customHeight="1" thickBot="1" x14ac:dyDescent="0.3">
      <c r="A137" s="20"/>
      <c r="B137" s="21"/>
      <c r="C137" s="21"/>
      <c r="D137" s="21"/>
      <c r="E137" s="21"/>
      <c r="F137" s="22"/>
      <c r="G137" s="113"/>
      <c r="H137" s="114"/>
      <c r="I137" s="114"/>
      <c r="J137" s="114"/>
      <c r="K137" s="114"/>
      <c r="L137" s="114"/>
      <c r="M137" s="114"/>
      <c r="N137" s="114"/>
      <c r="O137" s="114"/>
      <c r="P137" s="114"/>
      <c r="Q137" s="114"/>
      <c r="R137" s="114"/>
      <c r="S137" s="114"/>
      <c r="T137" s="114"/>
      <c r="U137" s="114"/>
      <c r="V137" s="114"/>
      <c r="W137" s="114"/>
      <c r="X137" s="114"/>
      <c r="Y137" s="114"/>
      <c r="Z137" s="114"/>
      <c r="AA137" s="151"/>
      <c r="AB137" s="21"/>
      <c r="AC137" s="21"/>
      <c r="AD137" s="21"/>
      <c r="AE137" s="21"/>
      <c r="AF137" s="21"/>
      <c r="AG137" s="22"/>
    </row>
    <row r="138" spans="1:33" x14ac:dyDescent="0.25">
      <c r="A138" s="23"/>
      <c r="AG138" s="24"/>
    </row>
    <row r="139" spans="1:33" x14ac:dyDescent="0.25">
      <c r="A139" s="23"/>
      <c r="G139" s="152" t="s">
        <v>74</v>
      </c>
      <c r="H139" s="152"/>
      <c r="I139" s="152"/>
      <c r="J139" s="152"/>
      <c r="K139" s="152"/>
      <c r="L139" s="152"/>
      <c r="M139" s="152"/>
      <c r="N139" s="152"/>
      <c r="O139" s="152"/>
      <c r="P139" s="152"/>
      <c r="Q139" s="152"/>
      <c r="R139" s="152"/>
      <c r="S139" s="152"/>
      <c r="T139" s="152"/>
      <c r="U139" s="152"/>
      <c r="V139" s="152"/>
      <c r="W139" s="152"/>
      <c r="X139" s="152"/>
      <c r="Y139" s="152"/>
      <c r="Z139" s="152"/>
      <c r="AA139" s="106"/>
      <c r="AG139" s="24"/>
    </row>
    <row r="140" spans="1:33" x14ac:dyDescent="0.25">
      <c r="A140" s="23"/>
      <c r="AG140" s="24"/>
    </row>
    <row r="141" spans="1:33" x14ac:dyDescent="0.25">
      <c r="A141" s="25"/>
      <c r="B141" s="26"/>
      <c r="C141" s="145" t="s">
        <v>91</v>
      </c>
      <c r="D141" s="145"/>
      <c r="E141" s="145"/>
      <c r="F141" s="145"/>
      <c r="G141" s="145"/>
      <c r="H141" s="145"/>
      <c r="I141" s="145"/>
      <c r="J141" s="145"/>
      <c r="K141" s="145"/>
      <c r="L141" s="145"/>
      <c r="M141" s="145"/>
      <c r="N141" s="145"/>
      <c r="O141" s="145"/>
      <c r="P141" s="145"/>
      <c r="Q141" s="145"/>
      <c r="R141" s="145"/>
      <c r="S141" s="145"/>
      <c r="T141" s="145"/>
      <c r="U141" s="145"/>
      <c r="V141" s="145"/>
      <c r="W141" s="145"/>
      <c r="X141" s="145"/>
      <c r="Y141" s="145"/>
      <c r="Z141" s="145"/>
      <c r="AA141" s="145"/>
      <c r="AB141" s="145"/>
      <c r="AC141" s="145"/>
      <c r="AD141" s="145"/>
      <c r="AE141" s="145"/>
      <c r="AF141" s="145"/>
      <c r="AG141" s="28"/>
    </row>
    <row r="142" spans="1:33" x14ac:dyDescent="0.25">
      <c r="A142" s="25"/>
      <c r="B142" s="26"/>
      <c r="C142" s="145"/>
      <c r="D142" s="145"/>
      <c r="E142" s="145"/>
      <c r="F142" s="145"/>
      <c r="G142" s="145"/>
      <c r="H142" s="145"/>
      <c r="I142" s="145"/>
      <c r="J142" s="145"/>
      <c r="K142" s="145"/>
      <c r="L142" s="145"/>
      <c r="M142" s="145"/>
      <c r="N142" s="145"/>
      <c r="O142" s="145"/>
      <c r="P142" s="145"/>
      <c r="Q142" s="145"/>
      <c r="R142" s="145"/>
      <c r="S142" s="145"/>
      <c r="T142" s="145"/>
      <c r="U142" s="145"/>
      <c r="V142" s="145"/>
      <c r="W142" s="145"/>
      <c r="X142" s="145"/>
      <c r="Y142" s="145"/>
      <c r="Z142" s="145"/>
      <c r="AA142" s="145"/>
      <c r="AB142" s="145"/>
      <c r="AC142" s="145"/>
      <c r="AD142" s="145"/>
      <c r="AE142" s="145"/>
      <c r="AF142" s="145"/>
      <c r="AG142" s="28"/>
    </row>
    <row r="143" spans="1:33" x14ac:dyDescent="0.25">
      <c r="A143" s="25"/>
      <c r="B143" s="26"/>
      <c r="C143" s="145"/>
      <c r="D143" s="145"/>
      <c r="E143" s="145"/>
      <c r="F143" s="145"/>
      <c r="G143" s="145"/>
      <c r="H143" s="145"/>
      <c r="I143" s="145"/>
      <c r="J143" s="145"/>
      <c r="K143" s="145"/>
      <c r="L143" s="145"/>
      <c r="M143" s="145"/>
      <c r="N143" s="145"/>
      <c r="O143" s="145"/>
      <c r="P143" s="145"/>
      <c r="Q143" s="145"/>
      <c r="R143" s="145"/>
      <c r="S143" s="145"/>
      <c r="T143" s="145"/>
      <c r="U143" s="145"/>
      <c r="V143" s="145"/>
      <c r="W143" s="145"/>
      <c r="X143" s="145"/>
      <c r="Y143" s="145"/>
      <c r="Z143" s="145"/>
      <c r="AA143" s="145"/>
      <c r="AB143" s="145"/>
      <c r="AC143" s="145"/>
      <c r="AD143" s="145"/>
      <c r="AE143" s="145"/>
      <c r="AF143" s="145"/>
      <c r="AG143" s="28"/>
    </row>
    <row r="144" spans="1:33" x14ac:dyDescent="0.25">
      <c r="A144" s="25"/>
      <c r="B144" s="26"/>
      <c r="C144" s="145"/>
      <c r="D144" s="145"/>
      <c r="E144" s="145"/>
      <c r="F144" s="145"/>
      <c r="G144" s="145"/>
      <c r="H144" s="145"/>
      <c r="I144" s="145"/>
      <c r="J144" s="145"/>
      <c r="K144" s="145"/>
      <c r="L144" s="145"/>
      <c r="M144" s="145"/>
      <c r="N144" s="145"/>
      <c r="O144" s="145"/>
      <c r="P144" s="145"/>
      <c r="Q144" s="145"/>
      <c r="R144" s="145"/>
      <c r="S144" s="145"/>
      <c r="T144" s="145"/>
      <c r="U144" s="145"/>
      <c r="V144" s="145"/>
      <c r="W144" s="145"/>
      <c r="X144" s="145"/>
      <c r="Y144" s="145"/>
      <c r="Z144" s="145"/>
      <c r="AA144" s="145"/>
      <c r="AB144" s="145"/>
      <c r="AC144" s="145"/>
      <c r="AD144" s="145"/>
      <c r="AE144" s="145"/>
      <c r="AF144" s="145"/>
      <c r="AG144" s="28"/>
    </row>
    <row r="145" spans="1:33" x14ac:dyDescent="0.25">
      <c r="A145" s="25"/>
      <c r="B145" s="26"/>
      <c r="C145" s="27"/>
      <c r="D145" s="27"/>
      <c r="E145" s="27"/>
      <c r="F145" s="27"/>
      <c r="G145" s="27"/>
      <c r="H145" s="27"/>
      <c r="I145" s="27"/>
      <c r="J145" s="27"/>
      <c r="K145" s="27"/>
      <c r="L145" s="27"/>
      <c r="M145" s="27"/>
      <c r="N145" s="27"/>
      <c r="O145" s="27"/>
      <c r="P145" s="27"/>
      <c r="Q145" s="27"/>
      <c r="R145" s="27"/>
      <c r="S145" s="27"/>
      <c r="T145" s="27"/>
      <c r="U145" s="27"/>
      <c r="V145" s="27"/>
      <c r="W145" s="27"/>
      <c r="X145" s="27"/>
      <c r="Y145" s="27"/>
      <c r="Z145" s="27"/>
      <c r="AA145" s="27"/>
      <c r="AB145" s="27"/>
      <c r="AC145" s="27"/>
      <c r="AD145" s="27"/>
      <c r="AE145" s="27"/>
      <c r="AF145" s="27"/>
      <c r="AG145" s="28"/>
    </row>
    <row r="146" spans="1:33" x14ac:dyDescent="0.25">
      <c r="A146" s="25"/>
      <c r="B146" s="26"/>
      <c r="C146" s="118" t="s">
        <v>75</v>
      </c>
      <c r="D146" s="118"/>
      <c r="E146" s="118"/>
      <c r="F146" s="118"/>
      <c r="G146" s="118"/>
      <c r="H146" s="118"/>
      <c r="I146" s="118"/>
      <c r="J146" s="118"/>
      <c r="K146" s="118"/>
      <c r="L146" s="118"/>
      <c r="M146" s="118"/>
      <c r="N146" s="118"/>
      <c r="O146" s="118"/>
      <c r="P146" s="118"/>
      <c r="Q146" s="118"/>
      <c r="R146" s="118"/>
      <c r="S146" s="118"/>
      <c r="T146" s="118"/>
      <c r="U146" s="146"/>
      <c r="V146" s="147"/>
      <c r="W146" s="147"/>
      <c r="X146" s="147"/>
      <c r="Y146" s="148"/>
      <c r="Z146" s="27"/>
      <c r="AA146" s="27"/>
      <c r="AB146" s="27"/>
      <c r="AC146" s="27"/>
      <c r="AD146" s="27"/>
      <c r="AE146" s="27"/>
      <c r="AF146" s="27"/>
      <c r="AG146" s="28"/>
    </row>
    <row r="147" spans="1:33" x14ac:dyDescent="0.25">
      <c r="A147" s="25"/>
      <c r="B147" s="26"/>
      <c r="C147" s="27"/>
      <c r="D147" s="27"/>
      <c r="E147" s="27"/>
      <c r="F147" s="27"/>
      <c r="G147" s="27"/>
      <c r="H147" s="27"/>
      <c r="I147" s="27"/>
      <c r="J147" s="27"/>
      <c r="K147" s="27"/>
      <c r="L147" s="27"/>
      <c r="M147" s="27"/>
      <c r="N147" s="27"/>
      <c r="O147" s="27"/>
      <c r="P147" s="27"/>
      <c r="Q147" s="27"/>
      <c r="R147" s="27"/>
      <c r="S147" s="27"/>
      <c r="T147" s="27"/>
      <c r="U147" s="27"/>
      <c r="V147" s="27"/>
      <c r="W147" s="27"/>
      <c r="X147" s="27"/>
      <c r="Y147" s="27"/>
      <c r="Z147" s="27"/>
      <c r="AA147" s="27"/>
      <c r="AB147" s="27"/>
      <c r="AC147" s="27"/>
      <c r="AD147" s="27"/>
      <c r="AE147" s="27"/>
      <c r="AF147" s="27"/>
      <c r="AG147" s="28"/>
    </row>
    <row r="148" spans="1:33" x14ac:dyDescent="0.25">
      <c r="A148" s="25"/>
      <c r="B148" s="26"/>
      <c r="C148" s="27"/>
      <c r="D148" s="27"/>
      <c r="E148" s="27"/>
      <c r="F148" s="27"/>
      <c r="G148" s="27"/>
      <c r="H148" s="27"/>
      <c r="I148" s="27"/>
      <c r="J148" s="27"/>
      <c r="K148" s="27"/>
      <c r="L148" s="27"/>
      <c r="M148" s="27"/>
      <c r="N148" s="149" t="s">
        <v>30</v>
      </c>
      <c r="O148" s="149"/>
      <c r="P148" s="149"/>
      <c r="Q148" s="149"/>
      <c r="R148" s="149"/>
      <c r="S148" s="149"/>
      <c r="T148" s="26"/>
      <c r="U148" s="27"/>
      <c r="V148" s="27"/>
      <c r="W148" s="27"/>
      <c r="X148" s="27"/>
      <c r="Y148" s="27"/>
      <c r="Z148" s="27"/>
      <c r="AA148" s="27"/>
      <c r="AB148" s="27"/>
      <c r="AC148" s="27"/>
      <c r="AD148" s="27"/>
      <c r="AE148" s="27"/>
      <c r="AF148" s="27"/>
      <c r="AG148" s="28"/>
    </row>
    <row r="149" spans="1:33" ht="35.1" customHeight="1" x14ac:dyDescent="0.25">
      <c r="A149" s="23"/>
      <c r="C149" s="99" t="s">
        <v>76</v>
      </c>
      <c r="D149" s="99"/>
      <c r="E149" s="99"/>
      <c r="F149" s="99"/>
      <c r="G149" s="99"/>
      <c r="H149" s="99"/>
      <c r="I149" s="99"/>
      <c r="J149" s="99"/>
      <c r="K149" s="99"/>
      <c r="L149" s="99"/>
      <c r="M149" s="99"/>
      <c r="N149" s="99"/>
      <c r="O149" s="153">
        <f>U146</f>
        <v>0</v>
      </c>
      <c r="P149" s="153"/>
      <c r="Q149" s="153"/>
      <c r="R149" s="153"/>
      <c r="S149" s="52" t="s">
        <v>28</v>
      </c>
      <c r="T149" s="154" t="s">
        <v>31</v>
      </c>
      <c r="U149" s="155"/>
      <c r="V149" s="53" t="s">
        <v>29</v>
      </c>
      <c r="W149" s="95" t="s">
        <v>32</v>
      </c>
      <c r="X149" s="96"/>
      <c r="Z149" s="97">
        <f>ROUNDDOWN(U146*8.8,0)</f>
        <v>0</v>
      </c>
      <c r="AA149" s="98"/>
      <c r="AB149" s="98"/>
      <c r="AC149" s="98"/>
      <c r="AD149" s="98"/>
      <c r="AE149" s="98"/>
      <c r="AF149" s="45" t="s">
        <v>14</v>
      </c>
      <c r="AG149" s="24"/>
    </row>
    <row r="150" spans="1:33" x14ac:dyDescent="0.25">
      <c r="A150" s="25"/>
      <c r="B150" s="26"/>
      <c r="C150" s="26"/>
      <c r="D150" s="26"/>
      <c r="E150" s="26"/>
      <c r="F150" s="26"/>
      <c r="G150" s="26"/>
      <c r="H150" s="26"/>
      <c r="I150" s="26"/>
      <c r="J150" s="26"/>
      <c r="K150" s="26"/>
      <c r="L150" s="26"/>
      <c r="M150" s="26"/>
      <c r="N150" s="26"/>
      <c r="O150" s="26"/>
      <c r="P150" s="26"/>
      <c r="Q150" s="26"/>
      <c r="R150" s="26"/>
      <c r="S150" s="26"/>
      <c r="T150" s="26"/>
      <c r="U150" s="26"/>
      <c r="V150" s="26"/>
      <c r="W150" s="26"/>
      <c r="X150" s="26"/>
      <c r="Y150" s="26"/>
      <c r="Z150" s="103" t="s">
        <v>27</v>
      </c>
      <c r="AA150" s="103"/>
      <c r="AB150" s="103"/>
      <c r="AC150" s="103"/>
      <c r="AD150" s="103"/>
      <c r="AE150" s="103"/>
      <c r="AF150" s="103"/>
      <c r="AG150" s="28"/>
    </row>
    <row r="151" spans="1:33" x14ac:dyDescent="0.25">
      <c r="A151" s="25"/>
      <c r="B151" s="26"/>
      <c r="C151" s="26"/>
      <c r="D151" s="26"/>
      <c r="E151" s="26"/>
      <c r="F151" s="26"/>
      <c r="G151" s="26"/>
      <c r="H151" s="26"/>
      <c r="I151" s="26"/>
      <c r="J151" s="26"/>
      <c r="K151" s="26"/>
      <c r="L151" s="26"/>
      <c r="M151" s="26"/>
      <c r="N151" s="26"/>
      <c r="O151" s="26"/>
      <c r="P151" s="26"/>
      <c r="Q151" s="26"/>
      <c r="R151" s="26"/>
      <c r="S151" s="26"/>
      <c r="T151" s="26"/>
      <c r="U151" s="26"/>
      <c r="V151" s="26"/>
      <c r="W151" s="26"/>
      <c r="X151" s="26"/>
      <c r="Y151" s="26"/>
      <c r="Z151" s="5"/>
      <c r="AA151" s="5"/>
      <c r="AB151" s="5"/>
      <c r="AC151" s="5"/>
      <c r="AD151" s="5"/>
      <c r="AE151" s="5"/>
      <c r="AF151" s="5"/>
      <c r="AG151" s="28"/>
    </row>
    <row r="152" spans="1:33" x14ac:dyDescent="0.25">
      <c r="A152" s="25"/>
      <c r="B152" s="26"/>
      <c r="C152" s="26"/>
      <c r="D152" s="104" t="s">
        <v>33</v>
      </c>
      <c r="E152" s="104"/>
      <c r="F152" s="104"/>
      <c r="G152" s="104"/>
      <c r="H152" s="104"/>
      <c r="I152" s="104"/>
      <c r="J152" s="104"/>
      <c r="K152" s="104"/>
      <c r="L152" s="104"/>
      <c r="M152" s="104"/>
      <c r="N152" s="104"/>
      <c r="O152" s="104"/>
      <c r="P152" s="104"/>
      <c r="Q152" s="104"/>
      <c r="R152" s="104"/>
      <c r="S152" s="104"/>
      <c r="T152" s="104"/>
      <c r="U152" s="104"/>
      <c r="V152" s="104"/>
      <c r="W152" s="104"/>
      <c r="X152" s="104"/>
      <c r="Y152" s="104"/>
      <c r="Z152" s="104"/>
      <c r="AA152" s="104"/>
      <c r="AB152" s="104"/>
      <c r="AC152" s="104"/>
      <c r="AD152" s="104"/>
      <c r="AE152" s="5"/>
      <c r="AF152" s="5"/>
      <c r="AG152" s="28"/>
    </row>
    <row r="153" spans="1:33" ht="15.75" thickBot="1" x14ac:dyDescent="0.3">
      <c r="A153" s="48"/>
      <c r="B153" s="49"/>
      <c r="C153" s="49"/>
      <c r="D153" s="125"/>
      <c r="E153" s="125"/>
      <c r="F153" s="125"/>
      <c r="G153" s="125"/>
      <c r="H153" s="125"/>
      <c r="I153" s="125"/>
      <c r="J153" s="125"/>
      <c r="K153" s="125"/>
      <c r="L153" s="125"/>
      <c r="M153" s="125"/>
      <c r="N153" s="125"/>
      <c r="O153" s="125"/>
      <c r="P153" s="125"/>
      <c r="Q153" s="125"/>
      <c r="R153" s="125"/>
      <c r="S153" s="125"/>
      <c r="T153" s="125"/>
      <c r="U153" s="125"/>
      <c r="V153" s="125"/>
      <c r="W153" s="125"/>
      <c r="X153" s="125"/>
      <c r="Y153" s="125"/>
      <c r="Z153" s="125"/>
      <c r="AA153" s="125"/>
      <c r="AB153" s="125"/>
      <c r="AC153" s="125"/>
      <c r="AD153" s="125"/>
      <c r="AE153" s="49"/>
      <c r="AF153" s="49"/>
      <c r="AG153" s="50"/>
    </row>
    <row r="154" spans="1:33" x14ac:dyDescent="0.25"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</row>
    <row r="155" spans="1:33" ht="15.75" thickBot="1" x14ac:dyDescent="0.3"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</row>
    <row r="156" spans="1:33" x14ac:dyDescent="0.25">
      <c r="A156" s="54"/>
      <c r="B156" s="55"/>
      <c r="C156" s="56"/>
      <c r="D156" s="56"/>
      <c r="E156" s="56"/>
      <c r="F156" s="56"/>
      <c r="G156" s="56"/>
      <c r="H156" s="56"/>
      <c r="I156" s="56"/>
      <c r="J156" s="56"/>
      <c r="K156" s="56"/>
      <c r="L156" s="56"/>
      <c r="M156" s="57"/>
      <c r="N156" s="57"/>
      <c r="O156" s="57"/>
      <c r="P156" s="57"/>
      <c r="Q156" s="57"/>
      <c r="R156" s="57"/>
      <c r="S156" s="55"/>
      <c r="T156" s="57"/>
      <c r="U156" s="57"/>
      <c r="V156" s="57"/>
      <c r="W156" s="57"/>
      <c r="X156" s="57"/>
      <c r="Y156" s="57"/>
      <c r="Z156" s="57"/>
      <c r="AA156" s="57"/>
      <c r="AB156" s="57"/>
      <c r="AC156" s="57"/>
      <c r="AD156" s="57"/>
      <c r="AE156" s="57"/>
      <c r="AF156" s="57"/>
      <c r="AG156" s="58"/>
    </row>
    <row r="157" spans="1:33" ht="18.75" x14ac:dyDescent="0.3">
      <c r="A157" s="25"/>
      <c r="B157" s="26"/>
      <c r="C157" s="39"/>
      <c r="D157" s="39"/>
      <c r="E157" s="39"/>
      <c r="F157" s="39"/>
      <c r="G157" s="126" t="s">
        <v>59</v>
      </c>
      <c r="H157" s="126"/>
      <c r="I157" s="126"/>
      <c r="J157" s="126"/>
      <c r="K157" s="126"/>
      <c r="L157" s="126"/>
      <c r="M157" s="126"/>
      <c r="N157" s="126"/>
      <c r="O157" s="126"/>
      <c r="P157" s="126"/>
      <c r="Q157" s="126"/>
      <c r="R157" s="126"/>
      <c r="S157" s="126"/>
      <c r="T157" s="126"/>
      <c r="U157" s="126"/>
      <c r="V157" s="126"/>
      <c r="W157" s="126"/>
      <c r="X157" s="126"/>
      <c r="Y157" s="126"/>
      <c r="Z157" s="126"/>
      <c r="AA157" s="29"/>
      <c r="AB157" s="29"/>
      <c r="AC157" s="29"/>
      <c r="AD157" s="29"/>
      <c r="AE157" s="29"/>
      <c r="AF157" s="29"/>
      <c r="AG157" s="28"/>
    </row>
    <row r="158" spans="1:33" x14ac:dyDescent="0.25">
      <c r="A158" s="25"/>
      <c r="B158" s="26"/>
      <c r="C158" s="39"/>
      <c r="D158" s="39"/>
      <c r="E158" s="39"/>
      <c r="F158" s="39"/>
      <c r="G158" s="39"/>
      <c r="H158" s="39"/>
      <c r="I158" s="39"/>
      <c r="J158" s="39"/>
      <c r="K158" s="39"/>
      <c r="L158" s="39"/>
      <c r="M158" s="29"/>
      <c r="N158" s="29"/>
      <c r="O158" s="29"/>
      <c r="P158" s="29"/>
      <c r="Q158" s="29"/>
      <c r="R158" s="29"/>
      <c r="S158" s="26"/>
      <c r="T158" s="29"/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F158" s="29"/>
      <c r="AG158" s="28"/>
    </row>
    <row r="159" spans="1:33" ht="35.1" customHeight="1" x14ac:dyDescent="0.25">
      <c r="A159" s="23"/>
      <c r="C159" s="94" t="s">
        <v>77</v>
      </c>
      <c r="D159" s="94"/>
      <c r="E159" s="94"/>
      <c r="F159" s="94"/>
      <c r="G159" s="94"/>
      <c r="H159" s="94"/>
      <c r="I159" s="94"/>
      <c r="J159" s="94"/>
      <c r="K159" s="94"/>
      <c r="L159" s="94"/>
      <c r="M159" s="94"/>
      <c r="N159" s="94"/>
      <c r="O159" s="94"/>
      <c r="P159" s="94"/>
      <c r="Q159" s="94"/>
      <c r="R159" s="94"/>
      <c r="S159" s="94"/>
      <c r="T159" s="94"/>
      <c r="U159" s="94"/>
      <c r="V159" s="53"/>
      <c r="W159" s="95" t="s">
        <v>26</v>
      </c>
      <c r="X159" s="96"/>
      <c r="Y159" s="53" t="s">
        <v>29</v>
      </c>
      <c r="Z159" s="97">
        <f>Z111</f>
        <v>1970</v>
      </c>
      <c r="AA159" s="98"/>
      <c r="AB159" s="98"/>
      <c r="AC159" s="98"/>
      <c r="AD159" s="98"/>
      <c r="AE159" s="98"/>
      <c r="AF159" s="45" t="s">
        <v>14</v>
      </c>
      <c r="AG159" s="24"/>
    </row>
    <row r="160" spans="1:33" ht="18.75" x14ac:dyDescent="0.25">
      <c r="A160" s="23"/>
      <c r="C160" s="34"/>
      <c r="D160" s="34"/>
      <c r="E160" s="34"/>
      <c r="F160" s="34"/>
      <c r="G160" s="34"/>
      <c r="H160" s="34"/>
      <c r="I160" s="34"/>
      <c r="J160" s="34"/>
      <c r="K160" s="34"/>
      <c r="L160" s="34"/>
      <c r="M160" s="34"/>
      <c r="N160" s="34"/>
      <c r="O160" s="34"/>
      <c r="P160" s="34"/>
      <c r="Q160" s="34"/>
      <c r="R160" s="34"/>
      <c r="S160" s="34"/>
      <c r="T160" s="34"/>
      <c r="U160" s="34"/>
      <c r="V160" s="52"/>
      <c r="W160" s="3"/>
      <c r="X160" s="4"/>
      <c r="Y160" s="52"/>
      <c r="Z160" s="47"/>
      <c r="AA160" s="47"/>
      <c r="AB160" s="47"/>
      <c r="AC160" s="47"/>
      <c r="AD160" s="47"/>
      <c r="AE160" s="47"/>
      <c r="AF160" s="47"/>
      <c r="AG160" s="24"/>
    </row>
    <row r="161" spans="1:33" ht="35.1" customHeight="1" x14ac:dyDescent="0.25">
      <c r="A161" s="23"/>
      <c r="C161" s="94" t="s">
        <v>76</v>
      </c>
      <c r="D161" s="94"/>
      <c r="E161" s="94"/>
      <c r="F161" s="94"/>
      <c r="G161" s="94"/>
      <c r="H161" s="94"/>
      <c r="I161" s="94"/>
      <c r="J161" s="94"/>
      <c r="K161" s="94"/>
      <c r="L161" s="94"/>
      <c r="M161" s="94"/>
      <c r="N161" s="94"/>
      <c r="O161" s="94"/>
      <c r="P161" s="94"/>
      <c r="Q161" s="94"/>
      <c r="R161" s="94"/>
      <c r="S161" s="94"/>
      <c r="T161" s="94"/>
      <c r="U161" s="94"/>
      <c r="V161" s="53"/>
      <c r="W161" s="95" t="s">
        <v>32</v>
      </c>
      <c r="X161" s="96"/>
      <c r="Y161" s="53" t="s">
        <v>29</v>
      </c>
      <c r="Z161" s="97">
        <f>Z149</f>
        <v>0</v>
      </c>
      <c r="AA161" s="98"/>
      <c r="AB161" s="98"/>
      <c r="AC161" s="98"/>
      <c r="AD161" s="98"/>
      <c r="AE161" s="98"/>
      <c r="AF161" s="45" t="s">
        <v>14</v>
      </c>
      <c r="AG161" s="24"/>
    </row>
    <row r="162" spans="1:33" x14ac:dyDescent="0.25">
      <c r="A162" s="23"/>
      <c r="AG162" s="24"/>
    </row>
    <row r="163" spans="1:33" ht="35.1" customHeight="1" x14ac:dyDescent="0.25">
      <c r="A163" s="23"/>
      <c r="B163" s="51"/>
      <c r="C163" s="51"/>
      <c r="D163" s="51"/>
      <c r="E163" s="51"/>
      <c r="F163" s="99" t="s">
        <v>78</v>
      </c>
      <c r="G163" s="99"/>
      <c r="H163" s="99"/>
      <c r="I163" s="99"/>
      <c r="J163" s="99"/>
      <c r="K163" s="99"/>
      <c r="L163" s="99"/>
      <c r="M163" s="99"/>
      <c r="N163" s="99"/>
      <c r="O163" s="99"/>
      <c r="P163" s="99"/>
      <c r="Q163" s="99"/>
      <c r="R163" s="99"/>
      <c r="S163" s="99"/>
      <c r="T163" s="99"/>
      <c r="U163" s="99"/>
      <c r="V163" s="53"/>
      <c r="W163" s="95" t="s">
        <v>34</v>
      </c>
      <c r="X163" s="100"/>
      <c r="Y163" s="53" t="s">
        <v>29</v>
      </c>
      <c r="Z163" s="101"/>
      <c r="AA163" s="102"/>
      <c r="AB163" s="102"/>
      <c r="AC163" s="102"/>
      <c r="AD163" s="102"/>
      <c r="AE163" s="102"/>
      <c r="AF163" s="45" t="s">
        <v>14</v>
      </c>
      <c r="AG163" s="24"/>
    </row>
    <row r="164" spans="1:33" ht="18.75" x14ac:dyDescent="0.25">
      <c r="A164" s="23"/>
      <c r="C164" s="34"/>
      <c r="D164" s="34"/>
      <c r="E164" s="34"/>
      <c r="F164" s="34"/>
      <c r="G164" s="34"/>
      <c r="H164" s="34"/>
      <c r="I164" s="34"/>
      <c r="J164" s="34"/>
      <c r="K164" s="34"/>
      <c r="L164" s="34"/>
      <c r="M164" s="34"/>
      <c r="N164" s="34"/>
      <c r="O164" s="34"/>
      <c r="P164" s="34"/>
      <c r="Q164" s="34"/>
      <c r="R164" s="34"/>
      <c r="S164" s="34"/>
      <c r="T164" s="34"/>
      <c r="U164" s="34"/>
      <c r="V164" s="52"/>
      <c r="W164" s="3"/>
      <c r="X164" s="4"/>
      <c r="Z164" s="47"/>
      <c r="AA164" s="47"/>
      <c r="AB164" s="47"/>
      <c r="AC164" s="47"/>
      <c r="AD164" s="47"/>
      <c r="AE164" s="47"/>
      <c r="AF164" s="47"/>
      <c r="AG164" s="24"/>
    </row>
    <row r="165" spans="1:33" ht="35.1" customHeight="1" x14ac:dyDescent="0.25">
      <c r="A165" s="23"/>
      <c r="C165" s="51"/>
      <c r="D165" s="51"/>
      <c r="E165" s="51"/>
      <c r="F165" s="99" t="s">
        <v>60</v>
      </c>
      <c r="G165" s="99"/>
      <c r="H165" s="99"/>
      <c r="I165" s="99"/>
      <c r="J165" s="99"/>
      <c r="K165" s="99"/>
      <c r="L165" s="99"/>
      <c r="M165" s="99"/>
      <c r="N165" s="99"/>
      <c r="O165" s="99"/>
      <c r="P165" s="51"/>
      <c r="Q165" s="95" t="s">
        <v>26</v>
      </c>
      <c r="R165" s="96"/>
      <c r="S165" s="52" t="s">
        <v>35</v>
      </c>
      <c r="T165" s="95" t="s">
        <v>32</v>
      </c>
      <c r="U165" s="96"/>
      <c r="V165" s="53" t="s">
        <v>36</v>
      </c>
      <c r="W165" s="95" t="s">
        <v>34</v>
      </c>
      <c r="X165" s="96"/>
      <c r="Y165" s="53" t="s">
        <v>29</v>
      </c>
      <c r="Z165" s="97">
        <f>Z159+Z161-Z163</f>
        <v>1970</v>
      </c>
      <c r="AA165" s="98"/>
      <c r="AB165" s="98"/>
      <c r="AC165" s="98"/>
      <c r="AD165" s="98"/>
      <c r="AE165" s="98"/>
      <c r="AF165" s="45" t="s">
        <v>14</v>
      </c>
      <c r="AG165" s="24"/>
    </row>
    <row r="166" spans="1:33" x14ac:dyDescent="0.25">
      <c r="A166" s="23"/>
      <c r="AG166" s="24"/>
    </row>
    <row r="167" spans="1:33" ht="15.75" x14ac:dyDescent="0.25">
      <c r="A167" s="23"/>
      <c r="E167" s="127" t="s">
        <v>64</v>
      </c>
      <c r="F167" s="127"/>
      <c r="G167" s="127"/>
      <c r="H167" s="127"/>
      <c r="I167" s="127"/>
      <c r="J167" s="127"/>
      <c r="K167" s="127"/>
      <c r="L167" s="127"/>
      <c r="M167" s="127"/>
      <c r="N167" s="127"/>
      <c r="O167" s="127"/>
      <c r="P167" s="127"/>
      <c r="Q167" s="127"/>
      <c r="R167" s="127"/>
      <c r="S167" s="127"/>
      <c r="T167" s="127"/>
      <c r="U167" s="127"/>
      <c r="V167" s="127"/>
      <c r="W167" s="127"/>
      <c r="X167" s="127"/>
      <c r="Y167" s="127"/>
      <c r="Z167" s="127"/>
      <c r="AA167" s="127"/>
      <c r="AB167" s="127"/>
      <c r="AC167" s="127"/>
      <c r="AG167" s="24"/>
    </row>
    <row r="168" spans="1:33" ht="15.75" x14ac:dyDescent="0.25">
      <c r="A168" s="23"/>
      <c r="C168" s="59"/>
      <c r="D168" s="59"/>
      <c r="E168" s="127" t="s">
        <v>63</v>
      </c>
      <c r="F168" s="127"/>
      <c r="G168" s="127"/>
      <c r="H168" s="127"/>
      <c r="I168" s="127"/>
      <c r="J168" s="127"/>
      <c r="K168" s="127"/>
      <c r="L168" s="127"/>
      <c r="M168" s="127"/>
      <c r="N168" s="127"/>
      <c r="O168" s="127"/>
      <c r="P168" s="127"/>
      <c r="Q168" s="127"/>
      <c r="R168" s="127"/>
      <c r="S168" s="127"/>
      <c r="T168" s="127"/>
      <c r="U168" s="127"/>
      <c r="V168" s="127"/>
      <c r="W168" s="127"/>
      <c r="X168" s="127"/>
      <c r="Y168" s="127"/>
      <c r="Z168" s="127"/>
      <c r="AA168" s="127"/>
      <c r="AB168" s="127"/>
      <c r="AC168" s="127"/>
      <c r="AD168" s="59"/>
      <c r="AE168" s="59"/>
      <c r="AF168" s="59"/>
      <c r="AG168" s="24"/>
    </row>
    <row r="169" spans="1:33" ht="15.75" x14ac:dyDescent="0.25">
      <c r="A169" s="23"/>
      <c r="C169" s="60"/>
      <c r="D169" s="60"/>
      <c r="E169" s="90" t="s">
        <v>61</v>
      </c>
      <c r="F169" s="90"/>
      <c r="G169" s="90"/>
      <c r="H169" s="90"/>
      <c r="I169" s="90"/>
      <c r="J169" s="90"/>
      <c r="K169" s="90"/>
      <c r="L169" s="90"/>
      <c r="M169" s="90"/>
      <c r="N169" s="90"/>
      <c r="O169" s="90"/>
      <c r="P169" s="90"/>
      <c r="Q169" s="90"/>
      <c r="R169" s="90"/>
      <c r="S169" s="90"/>
      <c r="T169" s="90"/>
      <c r="U169" s="90"/>
      <c r="V169" s="90"/>
      <c r="W169" s="90"/>
      <c r="X169" s="90"/>
      <c r="Y169" s="90"/>
      <c r="Z169" s="90"/>
      <c r="AA169" s="90"/>
      <c r="AB169" s="90"/>
      <c r="AC169" s="90"/>
      <c r="AG169" s="24"/>
    </row>
    <row r="170" spans="1:33" ht="15.75" x14ac:dyDescent="0.25">
      <c r="A170" s="23"/>
      <c r="C170" s="60"/>
      <c r="D170" s="60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  <c r="AG170" s="24"/>
    </row>
    <row r="171" spans="1:33" x14ac:dyDescent="0.25">
      <c r="A171" s="23"/>
      <c r="C171" s="91"/>
      <c r="D171" s="91"/>
      <c r="E171" s="91"/>
      <c r="F171" s="91"/>
      <c r="G171" s="91"/>
      <c r="H171" s="91"/>
      <c r="I171" s="91"/>
      <c r="J171" s="91"/>
      <c r="AG171" s="24"/>
    </row>
    <row r="172" spans="1:33" x14ac:dyDescent="0.25">
      <c r="A172" s="23"/>
      <c r="C172" s="92" t="s">
        <v>37</v>
      </c>
      <c r="D172" s="92"/>
      <c r="E172" s="92"/>
      <c r="F172" s="92"/>
      <c r="G172" s="92"/>
      <c r="H172" s="92"/>
      <c r="I172" s="92"/>
      <c r="J172" s="92"/>
      <c r="K172" s="92"/>
      <c r="L172" s="92"/>
      <c r="M172" s="92"/>
      <c r="N172" s="92"/>
      <c r="O172" s="92"/>
      <c r="P172" s="92"/>
      <c r="Q172" s="92"/>
      <c r="R172" s="92"/>
      <c r="S172" s="92"/>
      <c r="T172" s="92"/>
      <c r="U172" s="92"/>
      <c r="V172" s="92"/>
      <c r="W172" s="92"/>
      <c r="X172" s="92"/>
      <c r="Y172" s="92"/>
      <c r="Z172" s="92"/>
      <c r="AA172" s="92"/>
      <c r="AB172" s="92"/>
      <c r="AC172" s="92"/>
      <c r="AG172" s="24"/>
    </row>
    <row r="173" spans="1:33" x14ac:dyDescent="0.25">
      <c r="A173" s="23"/>
      <c r="C173" s="62"/>
      <c r="D173" s="62"/>
      <c r="E173" s="62"/>
      <c r="F173" s="62"/>
      <c r="G173" s="62"/>
      <c r="H173" s="62"/>
      <c r="I173" s="62"/>
      <c r="J173" s="62"/>
      <c r="K173" s="62"/>
      <c r="L173" s="62"/>
      <c r="M173" s="62"/>
      <c r="N173" s="62"/>
      <c r="O173" s="62"/>
      <c r="P173" s="62"/>
      <c r="Q173" s="62"/>
      <c r="R173" s="62"/>
      <c r="S173" s="62"/>
      <c r="T173" s="62"/>
      <c r="U173" s="62"/>
      <c r="V173" s="62"/>
      <c r="W173" s="62"/>
      <c r="X173" s="62"/>
      <c r="Y173" s="62"/>
      <c r="Z173" s="62"/>
      <c r="AA173" s="62"/>
      <c r="AB173" s="62"/>
      <c r="AC173" s="62"/>
      <c r="AG173" s="24"/>
    </row>
    <row r="174" spans="1:33" x14ac:dyDescent="0.25">
      <c r="A174" s="23"/>
      <c r="C174" s="59"/>
      <c r="D174" s="59"/>
      <c r="E174" s="61"/>
      <c r="F174" s="92" t="s">
        <v>38</v>
      </c>
      <c r="G174" s="92"/>
      <c r="H174" s="92"/>
      <c r="I174" s="92"/>
      <c r="J174" s="92"/>
      <c r="K174" s="92"/>
      <c r="L174" s="92"/>
      <c r="M174" s="92"/>
      <c r="N174" s="92"/>
      <c r="O174" s="92"/>
      <c r="P174" s="92"/>
      <c r="Q174" s="92"/>
      <c r="R174" s="92"/>
      <c r="S174" s="92"/>
      <c r="T174" s="92"/>
      <c r="U174" s="92"/>
      <c r="V174" s="92"/>
      <c r="W174" s="92"/>
      <c r="X174" s="92"/>
      <c r="Y174" s="92"/>
      <c r="Z174" s="92"/>
      <c r="AA174" s="92"/>
      <c r="AB174" s="92"/>
      <c r="AC174" s="92"/>
      <c r="AG174" s="24"/>
    </row>
    <row r="175" spans="1:33" x14ac:dyDescent="0.25">
      <c r="A175" s="23"/>
      <c r="C175" s="59"/>
      <c r="D175" s="59"/>
      <c r="E175" s="59"/>
      <c r="F175" s="62"/>
      <c r="G175" s="62"/>
      <c r="H175" s="62"/>
      <c r="I175" s="62"/>
      <c r="J175" s="62"/>
      <c r="K175" s="62"/>
      <c r="L175" s="62"/>
      <c r="M175" s="62"/>
      <c r="N175" s="62"/>
      <c r="O175" s="62"/>
      <c r="P175" s="62"/>
      <c r="Q175" s="62"/>
      <c r="R175" s="62"/>
      <c r="S175" s="62"/>
      <c r="T175" s="62"/>
      <c r="U175" s="62"/>
      <c r="V175" s="62"/>
      <c r="W175" s="62"/>
      <c r="X175" s="62"/>
      <c r="Y175" s="62"/>
      <c r="Z175" s="62"/>
      <c r="AA175" s="62"/>
      <c r="AB175" s="62"/>
      <c r="AC175" s="62"/>
      <c r="AG175" s="24"/>
    </row>
    <row r="176" spans="1:33" x14ac:dyDescent="0.25">
      <c r="A176" s="23"/>
      <c r="C176" s="59"/>
      <c r="D176" s="59"/>
      <c r="E176" s="61"/>
      <c r="F176" s="92" t="s">
        <v>49</v>
      </c>
      <c r="G176" s="92"/>
      <c r="H176" s="92"/>
      <c r="I176" s="92"/>
      <c r="J176" s="92"/>
      <c r="K176" s="92"/>
      <c r="L176" s="92"/>
      <c r="M176" s="92"/>
      <c r="N176" s="92"/>
      <c r="O176" s="92"/>
      <c r="P176" s="92"/>
      <c r="Q176" s="92"/>
      <c r="R176" s="92"/>
      <c r="S176" s="92"/>
      <c r="T176" s="92"/>
      <c r="U176" s="92"/>
      <c r="V176" s="92"/>
      <c r="W176" s="92"/>
      <c r="X176" s="92"/>
      <c r="Y176" s="92"/>
      <c r="Z176" s="92"/>
      <c r="AA176" s="92"/>
      <c r="AB176" s="92"/>
      <c r="AC176" s="92"/>
      <c r="AD176" s="59"/>
      <c r="AG176" s="24"/>
    </row>
    <row r="177" spans="1:33" x14ac:dyDescent="0.25">
      <c r="A177" s="23"/>
      <c r="C177" s="93"/>
      <c r="D177" s="93"/>
      <c r="E177" s="93"/>
      <c r="F177" s="93"/>
      <c r="G177" s="93"/>
      <c r="H177" s="93"/>
      <c r="I177" s="93"/>
      <c r="J177" s="93"/>
      <c r="AG177" s="24"/>
    </row>
    <row r="178" spans="1:33" ht="15.75" x14ac:dyDescent="0.25">
      <c r="A178" s="23"/>
      <c r="C178" s="86"/>
      <c r="D178" s="86"/>
      <c r="E178" s="63"/>
      <c r="F178" s="84" t="s">
        <v>39</v>
      </c>
      <c r="G178" s="84"/>
      <c r="H178" s="84"/>
      <c r="I178" s="84"/>
      <c r="J178" s="84"/>
      <c r="K178" s="84"/>
      <c r="L178" s="84"/>
      <c r="M178" s="84"/>
      <c r="N178" s="84"/>
      <c r="O178" s="84"/>
      <c r="P178" s="84"/>
      <c r="Q178" s="84"/>
      <c r="R178" s="84"/>
      <c r="T178" s="85" t="s">
        <v>48</v>
      </c>
      <c r="U178" s="85"/>
      <c r="V178" s="85"/>
      <c r="W178" s="85"/>
      <c r="X178" s="85"/>
      <c r="Y178" s="85"/>
      <c r="Z178" s="85"/>
      <c r="AA178" s="85"/>
      <c r="AB178" s="85"/>
      <c r="AC178" s="85"/>
      <c r="AD178" s="85"/>
      <c r="AE178" s="85"/>
      <c r="AF178" s="85"/>
      <c r="AG178" s="24"/>
    </row>
    <row r="179" spans="1:33" x14ac:dyDescent="0.25">
      <c r="A179" s="23"/>
      <c r="C179" s="86"/>
      <c r="D179" s="86"/>
      <c r="E179" s="64"/>
      <c r="F179" s="87" t="s">
        <v>40</v>
      </c>
      <c r="G179" s="87"/>
      <c r="H179" s="87"/>
      <c r="I179" s="87"/>
      <c r="J179" s="87"/>
      <c r="K179" s="87"/>
      <c r="L179" s="87"/>
      <c r="M179" s="87"/>
      <c r="N179" s="87"/>
      <c r="O179" s="87"/>
      <c r="P179" s="87"/>
      <c r="Q179" s="87"/>
      <c r="R179" s="87"/>
      <c r="T179" s="85"/>
      <c r="U179" s="85"/>
      <c r="V179" s="85"/>
      <c r="W179" s="85"/>
      <c r="X179" s="85"/>
      <c r="Y179" s="85"/>
      <c r="Z179" s="85"/>
      <c r="AA179" s="85"/>
      <c r="AB179" s="85"/>
      <c r="AC179" s="85"/>
      <c r="AD179" s="85"/>
      <c r="AE179" s="85"/>
      <c r="AF179" s="85"/>
      <c r="AG179" s="24"/>
    </row>
    <row r="180" spans="1:33" ht="15.75" x14ac:dyDescent="0.25">
      <c r="A180" s="23"/>
      <c r="C180" s="61"/>
      <c r="D180" s="63"/>
      <c r="E180" s="63"/>
      <c r="F180" s="88" t="s">
        <v>41</v>
      </c>
      <c r="G180" s="88"/>
      <c r="H180" s="88"/>
      <c r="I180" s="88"/>
      <c r="J180" s="88"/>
      <c r="K180" s="88"/>
      <c r="L180" s="88"/>
      <c r="M180" s="88"/>
      <c r="N180" s="88"/>
      <c r="O180" s="88"/>
      <c r="P180" s="88"/>
      <c r="Q180" s="88"/>
      <c r="R180" s="88"/>
      <c r="S180" s="88"/>
      <c r="T180" s="88"/>
      <c r="V180" s="89"/>
      <c r="W180" s="89"/>
      <c r="X180" s="89"/>
      <c r="Y180" s="89"/>
      <c r="Z180" s="89"/>
      <c r="AA180" s="89"/>
      <c r="AB180" s="89"/>
      <c r="AC180" s="89"/>
      <c r="AD180" s="89"/>
      <c r="AE180" s="89"/>
      <c r="AF180" s="89"/>
      <c r="AG180" s="24"/>
    </row>
    <row r="181" spans="1:33" ht="15.75" x14ac:dyDescent="0.25">
      <c r="A181" s="23"/>
      <c r="C181" s="61"/>
      <c r="D181" s="63"/>
      <c r="E181" s="63"/>
      <c r="F181" s="65"/>
      <c r="G181" s="65"/>
      <c r="H181" s="65"/>
      <c r="I181" s="65"/>
      <c r="J181" s="65"/>
      <c r="K181" s="65"/>
      <c r="L181" s="65"/>
      <c r="M181" s="65"/>
      <c r="N181" s="65"/>
      <c r="O181" s="65"/>
      <c r="P181" s="65"/>
      <c r="Q181" s="65"/>
      <c r="R181" s="65"/>
      <c r="S181" s="65"/>
      <c r="T181" s="65"/>
      <c r="V181" s="66"/>
      <c r="W181" s="66"/>
      <c r="X181" s="66"/>
      <c r="Y181" s="66"/>
      <c r="Z181" s="66"/>
      <c r="AA181" s="66"/>
      <c r="AB181" s="66"/>
      <c r="AC181" s="66"/>
      <c r="AD181" s="66"/>
      <c r="AE181" s="66"/>
      <c r="AF181" s="66"/>
      <c r="AG181" s="24"/>
    </row>
    <row r="182" spans="1:33" ht="15.75" x14ac:dyDescent="0.25">
      <c r="A182" s="23"/>
      <c r="C182" s="61"/>
      <c r="D182" s="63"/>
      <c r="E182" s="63"/>
      <c r="F182" s="89" t="s">
        <v>42</v>
      </c>
      <c r="G182" s="89"/>
      <c r="H182" s="89"/>
      <c r="I182" s="89"/>
      <c r="J182" s="89"/>
      <c r="K182" s="89"/>
      <c r="L182" s="89"/>
      <c r="M182" s="89"/>
      <c r="N182" s="89"/>
      <c r="O182" s="89"/>
      <c r="P182" s="89"/>
      <c r="Q182" s="65"/>
      <c r="R182" s="65"/>
      <c r="S182" s="65"/>
      <c r="T182" s="65"/>
      <c r="V182" s="66"/>
      <c r="W182" s="66"/>
      <c r="X182" s="66"/>
      <c r="Y182" s="66"/>
      <c r="Z182" s="66"/>
      <c r="AA182" s="66"/>
      <c r="AB182" s="66"/>
      <c r="AC182" s="66"/>
      <c r="AD182" s="66"/>
      <c r="AE182" s="66"/>
      <c r="AF182" s="66"/>
      <c r="AG182" s="24"/>
    </row>
    <row r="183" spans="1:33" x14ac:dyDescent="0.25">
      <c r="A183" s="23"/>
      <c r="C183" s="117"/>
      <c r="D183" s="117"/>
      <c r="E183" s="117"/>
      <c r="F183" s="117"/>
      <c r="G183" s="117"/>
      <c r="H183" s="117"/>
      <c r="I183" s="117"/>
      <c r="J183" s="117"/>
      <c r="AG183" s="24"/>
    </row>
    <row r="184" spans="1:33" x14ac:dyDescent="0.25">
      <c r="A184" s="23"/>
      <c r="C184" s="92" t="s">
        <v>58</v>
      </c>
      <c r="D184" s="92"/>
      <c r="E184" s="92"/>
      <c r="F184" s="92"/>
      <c r="G184" s="92"/>
      <c r="H184" s="92"/>
      <c r="I184" s="92"/>
      <c r="J184" s="92"/>
      <c r="K184" s="92"/>
      <c r="L184" s="92"/>
      <c r="M184" s="92"/>
      <c r="N184" s="92"/>
      <c r="O184" s="92"/>
      <c r="P184" s="92"/>
      <c r="Q184" s="92"/>
      <c r="R184" s="92"/>
      <c r="S184" s="92"/>
      <c r="T184" s="92"/>
      <c r="U184" s="92"/>
      <c r="V184" s="92"/>
      <c r="W184" s="92"/>
      <c r="X184" s="92"/>
      <c r="Y184" s="92"/>
      <c r="Z184" s="92"/>
      <c r="AA184" s="92"/>
      <c r="AB184" s="92"/>
      <c r="AC184" s="92"/>
      <c r="AD184" s="92"/>
      <c r="AE184" s="92"/>
      <c r="AF184" s="92"/>
      <c r="AG184" s="24"/>
    </row>
    <row r="185" spans="1:33" x14ac:dyDescent="0.25">
      <c r="A185" s="23"/>
      <c r="C185" s="59"/>
      <c r="D185" s="59"/>
      <c r="E185" s="59"/>
      <c r="F185" s="59"/>
      <c r="G185" s="59"/>
      <c r="H185" s="59"/>
      <c r="I185" s="59"/>
      <c r="J185" s="59"/>
      <c r="K185" s="59"/>
      <c r="L185" s="59"/>
      <c r="M185" s="59"/>
      <c r="N185" s="59"/>
      <c r="O185" s="59"/>
      <c r="P185" s="59"/>
      <c r="Q185" s="59"/>
      <c r="R185" s="59"/>
      <c r="S185" s="59"/>
      <c r="T185" s="59"/>
      <c r="U185" s="59"/>
      <c r="V185" s="59"/>
      <c r="W185" s="59"/>
      <c r="X185" s="59"/>
      <c r="Y185" s="59"/>
      <c r="Z185" s="59"/>
      <c r="AA185" s="59"/>
      <c r="AB185" s="59"/>
      <c r="AC185" s="59"/>
      <c r="AD185" s="59"/>
      <c r="AE185" s="59"/>
      <c r="AF185" s="59"/>
      <c r="AG185" s="24"/>
    </row>
    <row r="186" spans="1:33" x14ac:dyDescent="0.25">
      <c r="A186" s="23"/>
      <c r="C186" s="92" t="s">
        <v>43</v>
      </c>
      <c r="D186" s="92"/>
      <c r="E186" s="92"/>
      <c r="F186" s="92"/>
      <c r="G186" s="92"/>
      <c r="H186" s="92"/>
      <c r="I186" s="92"/>
      <c r="J186" s="92"/>
      <c r="K186" s="92"/>
      <c r="L186" s="92"/>
      <c r="M186" s="92"/>
      <c r="N186" s="92"/>
      <c r="O186" s="92"/>
      <c r="P186" s="92"/>
      <c r="Q186" s="92"/>
      <c r="R186" s="92"/>
      <c r="S186" s="92"/>
      <c r="T186" s="92"/>
      <c r="U186" s="92"/>
      <c r="V186" s="92"/>
      <c r="W186" s="92"/>
      <c r="X186" s="92"/>
      <c r="Y186" s="92"/>
      <c r="Z186" s="92"/>
      <c r="AA186" s="92"/>
      <c r="AB186" s="92"/>
      <c r="AC186" s="92"/>
      <c r="AD186" s="92"/>
      <c r="AE186" s="92"/>
      <c r="AF186" s="92"/>
      <c r="AG186" s="24"/>
    </row>
    <row r="187" spans="1:33" ht="30" x14ac:dyDescent="0.25">
      <c r="A187" s="23"/>
      <c r="C187" s="59"/>
      <c r="D187" s="59"/>
      <c r="E187" s="59"/>
      <c r="F187" s="59"/>
      <c r="G187" s="59"/>
      <c r="H187" s="59"/>
      <c r="I187" s="59"/>
      <c r="J187" s="59"/>
      <c r="K187" s="59"/>
      <c r="L187" s="59"/>
      <c r="M187" s="59"/>
      <c r="N187" s="59"/>
      <c r="O187" s="59"/>
      <c r="P187" s="59"/>
      <c r="Q187" s="59"/>
      <c r="R187" s="59"/>
      <c r="S187" s="59"/>
      <c r="T187" s="59"/>
      <c r="U187" s="59"/>
      <c r="V187" s="59"/>
      <c r="W187" s="69" t="s">
        <v>62</v>
      </c>
      <c r="X187" s="11"/>
      <c r="Y187" s="69"/>
      <c r="Z187" s="69"/>
      <c r="AA187" s="69"/>
      <c r="AB187" s="69"/>
      <c r="AC187" s="69"/>
      <c r="AD187" s="59"/>
      <c r="AE187" s="59"/>
      <c r="AF187" s="59"/>
      <c r="AG187" s="24"/>
    </row>
    <row r="188" spans="1:33" x14ac:dyDescent="0.25">
      <c r="A188" s="23"/>
      <c r="C188" s="59"/>
      <c r="D188" s="59"/>
      <c r="E188" s="59"/>
      <c r="F188" s="59"/>
      <c r="G188" s="59"/>
      <c r="H188" s="59"/>
      <c r="I188" s="59"/>
      <c r="J188" s="59"/>
      <c r="K188" s="59"/>
      <c r="L188" s="59"/>
      <c r="M188" s="59"/>
      <c r="N188" s="59"/>
      <c r="O188" s="59"/>
      <c r="P188" s="59"/>
      <c r="Q188" s="59"/>
      <c r="R188" s="59"/>
      <c r="S188" s="59"/>
      <c r="T188" s="59"/>
      <c r="U188" s="59"/>
      <c r="V188" s="59"/>
      <c r="W188" s="59"/>
      <c r="X188" s="59"/>
      <c r="Y188" s="59"/>
      <c r="Z188" s="59"/>
      <c r="AA188" s="59"/>
      <c r="AB188" s="59"/>
      <c r="AC188" s="59"/>
      <c r="AD188" s="59"/>
      <c r="AE188" s="59"/>
      <c r="AF188" s="59"/>
      <c r="AG188" s="24"/>
    </row>
    <row r="189" spans="1:33" x14ac:dyDescent="0.25">
      <c r="A189" s="23"/>
      <c r="C189" s="59"/>
      <c r="D189" s="59"/>
      <c r="E189" s="59"/>
      <c r="F189" s="59"/>
      <c r="G189" s="59"/>
      <c r="H189" s="59"/>
      <c r="I189" s="59"/>
      <c r="J189" s="59"/>
      <c r="K189" s="59"/>
      <c r="L189" s="59"/>
      <c r="M189" s="59"/>
      <c r="N189" s="59"/>
      <c r="O189" s="59"/>
      <c r="P189" s="59"/>
      <c r="Q189" s="59"/>
      <c r="R189" s="59"/>
      <c r="S189" s="59"/>
      <c r="T189" s="59"/>
      <c r="U189" s="59"/>
      <c r="V189" s="59"/>
      <c r="W189" s="59"/>
      <c r="X189" s="59"/>
      <c r="Y189" s="59"/>
      <c r="Z189" s="59"/>
      <c r="AA189" s="59"/>
      <c r="AB189" s="59"/>
      <c r="AC189" s="59"/>
      <c r="AD189" s="59"/>
      <c r="AE189" s="59"/>
      <c r="AF189" s="59"/>
      <c r="AG189" s="24"/>
    </row>
    <row r="190" spans="1:33" x14ac:dyDescent="0.25">
      <c r="A190" s="23"/>
      <c r="C190" s="59"/>
      <c r="D190" s="59"/>
      <c r="E190" s="59"/>
      <c r="F190" s="59"/>
      <c r="G190" s="59"/>
      <c r="H190" s="59"/>
      <c r="I190" s="59"/>
      <c r="J190" s="59"/>
      <c r="K190" s="59"/>
      <c r="L190" s="59"/>
      <c r="M190" s="59"/>
      <c r="N190" s="59"/>
      <c r="O190" s="59"/>
      <c r="P190" s="59"/>
      <c r="Q190" s="59"/>
      <c r="R190" s="59"/>
      <c r="S190" s="59"/>
      <c r="T190" s="59"/>
      <c r="U190" s="59"/>
      <c r="V190" s="59"/>
      <c r="W190" s="59"/>
      <c r="X190" s="59"/>
      <c r="Y190" s="59"/>
      <c r="Z190" s="59"/>
      <c r="AA190" s="59"/>
      <c r="AB190" s="59"/>
      <c r="AC190" s="59"/>
      <c r="AD190" s="59"/>
      <c r="AE190" s="59"/>
      <c r="AF190" s="59"/>
      <c r="AG190" s="24"/>
    </row>
    <row r="191" spans="1:33" x14ac:dyDescent="0.25">
      <c r="A191" s="23"/>
      <c r="C191" s="59"/>
      <c r="D191" s="59"/>
      <c r="E191" s="59"/>
      <c r="F191" s="59"/>
      <c r="G191" s="59"/>
      <c r="H191" s="59"/>
      <c r="I191" s="59"/>
      <c r="J191" s="59"/>
      <c r="K191" s="59"/>
      <c r="L191" s="59"/>
      <c r="M191" s="59"/>
      <c r="N191" s="59"/>
      <c r="O191" s="59"/>
      <c r="P191" s="59"/>
      <c r="Q191" s="59"/>
      <c r="R191" s="59"/>
      <c r="S191" s="59"/>
      <c r="T191" s="59"/>
      <c r="U191" s="59"/>
      <c r="V191" s="59"/>
      <c r="W191" s="59"/>
      <c r="X191" s="59"/>
      <c r="Y191" s="59"/>
      <c r="Z191" s="59"/>
      <c r="AA191" s="59"/>
      <c r="AB191" s="59"/>
      <c r="AC191" s="59"/>
      <c r="AD191" s="59"/>
      <c r="AE191" s="59"/>
      <c r="AF191" s="59"/>
      <c r="AG191" s="24"/>
    </row>
    <row r="192" spans="1:33" x14ac:dyDescent="0.25">
      <c r="A192" s="23"/>
      <c r="C192" s="59"/>
      <c r="D192" s="59"/>
      <c r="E192" s="59"/>
      <c r="F192" s="59"/>
      <c r="G192" s="59"/>
      <c r="H192" s="59"/>
      <c r="I192" s="59"/>
      <c r="J192" s="59"/>
      <c r="K192" s="59"/>
      <c r="L192" s="59"/>
      <c r="M192" s="59"/>
      <c r="N192" s="59"/>
      <c r="O192" s="59"/>
      <c r="P192" s="59"/>
      <c r="Q192" s="59"/>
      <c r="R192" s="59"/>
      <c r="S192" s="59"/>
      <c r="T192" s="59"/>
      <c r="U192" s="59"/>
      <c r="V192" s="59"/>
      <c r="W192" s="59"/>
      <c r="X192" s="59"/>
      <c r="Y192" s="59"/>
      <c r="Z192" s="59"/>
      <c r="AA192" s="59"/>
      <c r="AB192" s="59"/>
      <c r="AC192" s="59"/>
      <c r="AD192" s="59"/>
      <c r="AE192" s="59"/>
      <c r="AF192" s="59"/>
      <c r="AG192" s="24"/>
    </row>
    <row r="193" spans="1:33" ht="15.75" thickBot="1" x14ac:dyDescent="0.3">
      <c r="A193" s="48"/>
      <c r="B193" s="49"/>
      <c r="C193" s="67"/>
      <c r="D193" s="67"/>
      <c r="E193" s="67"/>
      <c r="F193" s="67"/>
      <c r="G193" s="67"/>
      <c r="H193" s="67"/>
      <c r="I193" s="67"/>
      <c r="J193" s="67"/>
      <c r="K193" s="67"/>
      <c r="L193" s="67"/>
      <c r="M193" s="67"/>
      <c r="N193" s="67"/>
      <c r="O193" s="67"/>
      <c r="P193" s="67"/>
      <c r="Q193" s="67"/>
      <c r="R193" s="67"/>
      <c r="S193" s="67"/>
      <c r="T193" s="67"/>
      <c r="U193" s="67"/>
      <c r="V193" s="67"/>
      <c r="W193" s="67"/>
      <c r="X193" s="67"/>
      <c r="Y193" s="67"/>
      <c r="Z193" s="67"/>
      <c r="AA193" s="67"/>
      <c r="AB193" s="67"/>
      <c r="AC193" s="67"/>
      <c r="AD193" s="67"/>
      <c r="AE193" s="67"/>
      <c r="AF193" s="67"/>
      <c r="AG193" s="50"/>
    </row>
    <row r="194" spans="1:33" x14ac:dyDescent="0.25">
      <c r="C194" s="59"/>
      <c r="D194" s="59"/>
      <c r="E194" s="59"/>
      <c r="F194" s="59"/>
      <c r="G194" s="59"/>
      <c r="H194" s="59"/>
      <c r="I194" s="59"/>
      <c r="J194" s="59"/>
      <c r="K194" s="59"/>
      <c r="L194" s="59"/>
      <c r="M194" s="59"/>
      <c r="N194" s="59"/>
      <c r="O194" s="59"/>
      <c r="P194" s="59"/>
      <c r="Q194" s="59"/>
      <c r="R194" s="59"/>
      <c r="S194" s="59"/>
      <c r="T194" s="59"/>
      <c r="U194" s="59"/>
      <c r="V194" s="59"/>
      <c r="W194" s="59"/>
      <c r="X194" s="59"/>
      <c r="Y194" s="59"/>
      <c r="Z194" s="59"/>
      <c r="AA194" s="59"/>
      <c r="AB194" s="59"/>
      <c r="AC194" s="59"/>
      <c r="AD194" s="59"/>
      <c r="AE194" s="59"/>
      <c r="AF194" s="59"/>
    </row>
    <row r="195" spans="1:33" ht="15.75" thickBot="1" x14ac:dyDescent="0.3">
      <c r="C195" s="59"/>
      <c r="D195" s="59"/>
      <c r="E195" s="59"/>
      <c r="F195" s="59"/>
      <c r="G195" s="59"/>
      <c r="H195" s="59"/>
      <c r="I195" s="59"/>
      <c r="J195" s="59"/>
      <c r="K195" s="59"/>
      <c r="L195" s="59"/>
      <c r="M195" s="59"/>
      <c r="N195" s="59"/>
      <c r="O195" s="59"/>
      <c r="P195" s="59"/>
      <c r="Q195" s="59"/>
      <c r="R195" s="59"/>
      <c r="S195" s="59"/>
      <c r="T195" s="59"/>
      <c r="U195" s="59"/>
      <c r="V195" s="59"/>
      <c r="W195" s="59"/>
      <c r="X195" s="59"/>
      <c r="Y195" s="59"/>
      <c r="Z195" s="59"/>
      <c r="AA195" s="59"/>
      <c r="AB195" s="59"/>
      <c r="AC195" s="59"/>
      <c r="AD195" s="59"/>
      <c r="AE195" s="59"/>
      <c r="AF195" s="59"/>
    </row>
    <row r="196" spans="1:33" ht="15" customHeight="1" thickBot="1" x14ac:dyDescent="0.3">
      <c r="C196" s="59"/>
      <c r="D196" s="59"/>
      <c r="E196" s="59"/>
      <c r="F196" s="59"/>
      <c r="G196" s="59"/>
      <c r="H196" s="59"/>
      <c r="I196" s="59"/>
      <c r="J196" s="59"/>
      <c r="K196" s="59"/>
      <c r="L196" s="59"/>
      <c r="M196" s="59"/>
      <c r="N196" s="59"/>
      <c r="O196" s="110" t="s">
        <v>79</v>
      </c>
      <c r="P196" s="111"/>
      <c r="Q196" s="111"/>
      <c r="R196" s="111"/>
      <c r="S196" s="112"/>
      <c r="T196" s="59"/>
      <c r="U196" s="59"/>
      <c r="V196" s="59"/>
      <c r="W196" s="59"/>
      <c r="X196" s="59"/>
      <c r="Y196" s="59"/>
      <c r="Z196" s="59"/>
      <c r="AA196" s="59"/>
      <c r="AB196" s="59"/>
      <c r="AC196" s="59"/>
      <c r="AD196" s="59"/>
      <c r="AE196" s="59"/>
      <c r="AF196" s="59"/>
    </row>
    <row r="197" spans="1:33" ht="15.75" thickBot="1" x14ac:dyDescent="0.3">
      <c r="A197" s="20"/>
      <c r="B197" s="21"/>
      <c r="C197" s="71"/>
      <c r="D197" s="71"/>
      <c r="E197" s="71"/>
      <c r="F197" s="71"/>
      <c r="G197" s="71"/>
      <c r="H197" s="71"/>
      <c r="I197" s="71"/>
      <c r="J197" s="71"/>
      <c r="K197" s="71"/>
      <c r="L197" s="71"/>
      <c r="M197" s="71"/>
      <c r="N197" s="71"/>
      <c r="O197" s="113"/>
      <c r="P197" s="114"/>
      <c r="Q197" s="114"/>
      <c r="R197" s="114"/>
      <c r="S197" s="115"/>
      <c r="T197" s="71"/>
      <c r="U197" s="71"/>
      <c r="V197" s="71"/>
      <c r="W197" s="71"/>
      <c r="X197" s="71"/>
      <c r="Y197" s="71"/>
      <c r="Z197" s="71"/>
      <c r="AA197" s="71"/>
      <c r="AB197" s="71"/>
      <c r="AC197" s="71"/>
      <c r="AD197" s="71"/>
      <c r="AE197" s="71"/>
      <c r="AF197" s="71"/>
      <c r="AG197" s="22"/>
    </row>
    <row r="198" spans="1:33" ht="15.75" x14ac:dyDescent="0.25">
      <c r="A198" s="23"/>
      <c r="C198" s="59"/>
      <c r="D198" s="73" t="s">
        <v>81</v>
      </c>
      <c r="E198" s="72"/>
      <c r="F198" s="74"/>
      <c r="G198" s="75"/>
      <c r="H198" s="59"/>
      <c r="I198" s="59"/>
      <c r="J198" s="59"/>
      <c r="K198" s="59"/>
      <c r="L198" s="59"/>
      <c r="M198" s="59"/>
      <c r="T198" s="59"/>
      <c r="U198" s="59"/>
      <c r="V198" s="59"/>
      <c r="W198" s="59"/>
      <c r="X198" s="59"/>
      <c r="Y198" s="59"/>
      <c r="Z198" s="59"/>
      <c r="AA198" s="59"/>
      <c r="AB198" s="59"/>
      <c r="AC198" s="59"/>
      <c r="AD198" s="59"/>
      <c r="AE198" s="59"/>
      <c r="AF198" s="59"/>
      <c r="AG198" s="24"/>
    </row>
    <row r="199" spans="1:33" x14ac:dyDescent="0.25">
      <c r="A199" s="23"/>
      <c r="C199" s="59"/>
      <c r="D199" s="59"/>
      <c r="E199" s="59"/>
      <c r="F199" s="59"/>
      <c r="G199" s="59"/>
      <c r="H199" s="59"/>
      <c r="I199" s="59"/>
      <c r="J199" s="59"/>
      <c r="K199" s="59"/>
      <c r="L199" s="59"/>
      <c r="M199" s="59"/>
      <c r="T199" s="59"/>
      <c r="U199" s="59"/>
      <c r="V199" s="59"/>
      <c r="W199" s="59"/>
      <c r="X199" s="59"/>
      <c r="Y199" s="59"/>
      <c r="Z199" s="59"/>
      <c r="AA199" s="59"/>
      <c r="AB199" s="59"/>
      <c r="AC199" s="59"/>
      <c r="AD199" s="59"/>
      <c r="AE199" s="59"/>
      <c r="AF199" s="59"/>
      <c r="AG199" s="24"/>
    </row>
    <row r="200" spans="1:33" x14ac:dyDescent="0.25">
      <c r="A200" s="23"/>
      <c r="C200" s="116" t="s">
        <v>94</v>
      </c>
      <c r="D200" s="117"/>
      <c r="E200" s="117"/>
      <c r="F200" s="117"/>
      <c r="G200" s="117"/>
      <c r="H200" s="117"/>
      <c r="I200" s="117"/>
      <c r="J200" s="117"/>
      <c r="K200" s="117"/>
      <c r="L200" s="117"/>
      <c r="M200" s="117"/>
      <c r="N200" s="117"/>
      <c r="O200" s="117"/>
      <c r="P200" s="117"/>
      <c r="Q200" s="117"/>
      <c r="R200" s="117"/>
      <c r="S200" s="117"/>
      <c r="T200" s="117"/>
      <c r="U200" s="117"/>
      <c r="V200" s="117"/>
      <c r="W200" s="117"/>
      <c r="X200" s="117"/>
      <c r="Y200" s="117"/>
      <c r="Z200" s="117"/>
      <c r="AA200" s="117"/>
      <c r="AB200" s="117"/>
      <c r="AC200" s="117"/>
      <c r="AD200" s="117"/>
      <c r="AE200" s="117"/>
      <c r="AF200" s="117"/>
      <c r="AG200" s="24"/>
    </row>
    <row r="201" spans="1:33" x14ac:dyDescent="0.25">
      <c r="A201" s="23"/>
      <c r="C201" s="59"/>
      <c r="D201" s="70"/>
      <c r="E201" s="70"/>
      <c r="F201" s="70"/>
      <c r="G201" s="70"/>
      <c r="H201" s="70"/>
      <c r="I201" s="70"/>
      <c r="J201" s="70"/>
      <c r="K201" s="70"/>
      <c r="L201" s="70"/>
      <c r="M201" s="70"/>
      <c r="N201" s="70"/>
      <c r="O201" s="70"/>
      <c r="P201" s="70"/>
      <c r="Q201" s="70"/>
      <c r="R201" s="70"/>
      <c r="S201" s="70"/>
      <c r="T201" s="70"/>
      <c r="U201" s="70"/>
      <c r="V201" s="70"/>
      <c r="W201" s="70"/>
      <c r="X201" s="70"/>
      <c r="Y201" s="70"/>
      <c r="Z201" s="70"/>
      <c r="AA201" s="70"/>
      <c r="AB201" s="70"/>
      <c r="AC201" s="70"/>
      <c r="AD201" s="70"/>
      <c r="AE201" s="70"/>
      <c r="AF201" s="70"/>
      <c r="AG201" s="24"/>
    </row>
    <row r="202" spans="1:33" ht="30" customHeight="1" x14ac:dyDescent="0.25">
      <c r="A202" s="23"/>
      <c r="C202" s="121" t="s">
        <v>93</v>
      </c>
      <c r="D202" s="122"/>
      <c r="E202" s="122"/>
      <c r="F202" s="122"/>
      <c r="G202" s="122"/>
      <c r="H202" s="122"/>
      <c r="I202" s="122"/>
      <c r="J202" s="122"/>
      <c r="K202" s="122"/>
      <c r="L202" s="122"/>
      <c r="M202" s="122"/>
      <c r="N202" s="122"/>
      <c r="O202" s="122"/>
      <c r="P202" s="122"/>
      <c r="Q202" s="122"/>
      <c r="R202" s="26"/>
      <c r="S202" s="26"/>
      <c r="T202" s="26"/>
      <c r="U202" s="26"/>
      <c r="V202" s="26"/>
      <c r="W202" s="26"/>
      <c r="X202" s="26"/>
      <c r="Y202" s="26"/>
      <c r="Z202" s="123" t="s">
        <v>13</v>
      </c>
      <c r="AA202" s="124"/>
      <c r="AB202" s="124"/>
      <c r="AC202" s="124"/>
      <c r="AD202" s="124"/>
      <c r="AE202" s="124"/>
      <c r="AF202" s="124"/>
      <c r="AG202" s="24"/>
    </row>
    <row r="203" spans="1:33" x14ac:dyDescent="0.25">
      <c r="A203" s="23"/>
      <c r="C203" s="30"/>
      <c r="D203" s="31"/>
      <c r="E203" s="31"/>
      <c r="F203" s="118" t="s">
        <v>52</v>
      </c>
      <c r="G203" s="106"/>
      <c r="H203" s="106"/>
      <c r="I203" s="106"/>
      <c r="J203" s="106"/>
      <c r="K203" s="106"/>
      <c r="L203" s="106"/>
      <c r="M203" s="106"/>
      <c r="N203" s="106"/>
      <c r="O203" s="106"/>
      <c r="P203" s="106"/>
      <c r="Q203" s="106"/>
      <c r="R203" s="106"/>
      <c r="S203" s="106"/>
      <c r="T203" s="106"/>
      <c r="U203" s="106"/>
      <c r="V203" s="106"/>
      <c r="W203" s="106"/>
      <c r="X203" s="106"/>
      <c r="Y203" s="26"/>
      <c r="Z203" s="119"/>
      <c r="AA203" s="120"/>
      <c r="AB203" s="120"/>
      <c r="AC203" s="120"/>
      <c r="AD203" s="120"/>
      <c r="AE203" s="120"/>
      <c r="AF203" s="32" t="s">
        <v>14</v>
      </c>
      <c r="AG203" s="24"/>
    </row>
    <row r="204" spans="1:33" x14ac:dyDescent="0.25">
      <c r="A204" s="23"/>
      <c r="C204" s="30"/>
      <c r="D204" s="31"/>
      <c r="E204" s="31"/>
      <c r="F204" s="118" t="s">
        <v>53</v>
      </c>
      <c r="G204" s="106"/>
      <c r="H204" s="106"/>
      <c r="I204" s="106"/>
      <c r="J204" s="106"/>
      <c r="K204" s="106"/>
      <c r="L204" s="106"/>
      <c r="M204" s="106"/>
      <c r="N204" s="106"/>
      <c r="O204" s="106"/>
      <c r="P204" s="106"/>
      <c r="Q204" s="106"/>
      <c r="R204" s="106"/>
      <c r="S204" s="106"/>
      <c r="T204" s="106"/>
      <c r="U204" s="106"/>
      <c r="V204" s="106"/>
      <c r="W204" s="106"/>
      <c r="X204" s="106"/>
      <c r="Y204" s="26"/>
      <c r="Z204" s="119"/>
      <c r="AA204" s="120"/>
      <c r="AB204" s="120"/>
      <c r="AC204" s="120"/>
      <c r="AD204" s="120"/>
      <c r="AE204" s="120"/>
      <c r="AF204" s="32" t="s">
        <v>14</v>
      </c>
      <c r="AG204" s="24"/>
    </row>
    <row r="205" spans="1:33" x14ac:dyDescent="0.25">
      <c r="A205" s="23"/>
      <c r="C205" s="30"/>
      <c r="D205" s="33"/>
      <c r="E205" s="33"/>
      <c r="F205" s="105" t="s">
        <v>80</v>
      </c>
      <c r="G205" s="106"/>
      <c r="H205" s="106"/>
      <c r="I205" s="106"/>
      <c r="J205" s="106"/>
      <c r="K205" s="106"/>
      <c r="L205" s="106"/>
      <c r="M205" s="106"/>
      <c r="N205" s="106"/>
      <c r="O205" s="106"/>
      <c r="P205" s="106"/>
      <c r="Q205" s="106"/>
      <c r="R205" s="106"/>
      <c r="S205" s="106"/>
      <c r="T205" s="106"/>
      <c r="U205" s="106"/>
      <c r="V205" s="106"/>
      <c r="W205" s="106"/>
      <c r="X205" s="94" t="s">
        <v>16</v>
      </c>
      <c r="Y205" s="107"/>
      <c r="Z205" s="108">
        <f>IF(Z203&lt;(Z204),"Erreur sur Compte 704",Z203-Z204)</f>
        <v>0</v>
      </c>
      <c r="AA205" s="109"/>
      <c r="AB205" s="109"/>
      <c r="AC205" s="109"/>
      <c r="AD205" s="109"/>
      <c r="AE205" s="109"/>
      <c r="AF205" s="35" t="s">
        <v>14</v>
      </c>
      <c r="AG205" s="24"/>
    </row>
    <row r="206" spans="1:33" ht="15.75" thickBot="1" x14ac:dyDescent="0.3">
      <c r="A206" s="48"/>
      <c r="B206" s="49"/>
      <c r="C206" s="49"/>
      <c r="D206" s="49"/>
      <c r="E206" s="49"/>
      <c r="F206" s="49"/>
      <c r="G206" s="49"/>
      <c r="H206" s="49"/>
      <c r="I206" s="49"/>
      <c r="J206" s="49"/>
      <c r="K206" s="49"/>
      <c r="L206" s="49"/>
      <c r="M206" s="49"/>
      <c r="N206" s="49"/>
      <c r="O206" s="49"/>
      <c r="P206" s="49"/>
      <c r="Q206" s="49"/>
      <c r="R206" s="49"/>
      <c r="S206" s="49"/>
      <c r="T206" s="49"/>
      <c r="U206" s="49"/>
      <c r="V206" s="49"/>
      <c r="W206" s="49"/>
      <c r="X206" s="49"/>
      <c r="Y206" s="49"/>
      <c r="Z206" s="49"/>
      <c r="AA206" s="49"/>
      <c r="AB206" s="49"/>
      <c r="AC206" s="49"/>
      <c r="AD206" s="49"/>
      <c r="AE206" s="49"/>
      <c r="AF206" s="49"/>
      <c r="AG206" s="50"/>
    </row>
  </sheetData>
  <sheetProtection algorithmName="SHA-512" hashValue="Pds4zjkGmpIr/ypbSuL3XvlBwkn2ULUymsd3spBqnHw5382cpGi/rWgq+UEPzvV+Aq8W8t7T6R/qJICfRweyHQ==" saltValue="mPHKqS9R+vCaMgmb21VUcw==" spinCount="100000" sheet="1" objects="1" scenarios="1"/>
  <mergeCells count="174">
    <mergeCell ref="X108:Y108"/>
    <mergeCell ref="V108:W108"/>
    <mergeCell ref="C84:X84"/>
    <mergeCell ref="B128:AF128"/>
    <mergeCell ref="B121:AF121"/>
    <mergeCell ref="C88:H88"/>
    <mergeCell ref="C108:H108"/>
    <mergeCell ref="I108:P108"/>
    <mergeCell ref="Z88:AE88"/>
    <mergeCell ref="B92:AF92"/>
    <mergeCell ref="C94:AF95"/>
    <mergeCell ref="C99:M99"/>
    <mergeCell ref="N99:S99"/>
    <mergeCell ref="Z99:AE99"/>
    <mergeCell ref="C104:M104"/>
    <mergeCell ref="N104:S104"/>
    <mergeCell ref="T104:Y104"/>
    <mergeCell ref="Z104:AE104"/>
    <mergeCell ref="C105:M105"/>
    <mergeCell ref="N105:S105"/>
    <mergeCell ref="T105:Y105"/>
    <mergeCell ref="Z105:AE105"/>
    <mergeCell ref="C101:AF101"/>
    <mergeCell ref="C102:V102"/>
    <mergeCell ref="Z74:AE74"/>
    <mergeCell ref="X75:Y75"/>
    <mergeCell ref="Z75:AE75"/>
    <mergeCell ref="B67:AF67"/>
    <mergeCell ref="Z72:AF72"/>
    <mergeCell ref="Z73:AE73"/>
    <mergeCell ref="F73:X73"/>
    <mergeCell ref="F74:X74"/>
    <mergeCell ref="F75:W75"/>
    <mergeCell ref="C72:Q72"/>
    <mergeCell ref="C69:AF70"/>
    <mergeCell ref="C79:L79"/>
    <mergeCell ref="M79:R79"/>
    <mergeCell ref="T79:Y79"/>
    <mergeCell ref="Z79:AE79"/>
    <mergeCell ref="C80:L80"/>
    <mergeCell ref="M80:R80"/>
    <mergeCell ref="T80:Y80"/>
    <mergeCell ref="Z80:AE80"/>
    <mergeCell ref="C76:E76"/>
    <mergeCell ref="C77:L77"/>
    <mergeCell ref="M77:S77"/>
    <mergeCell ref="T77:Y77"/>
    <mergeCell ref="Z77:AF77"/>
    <mergeCell ref="C78:L78"/>
    <mergeCell ref="M78:R78"/>
    <mergeCell ref="T78:Y78"/>
    <mergeCell ref="Z78:AE78"/>
    <mergeCell ref="G65:AA65"/>
    <mergeCell ref="D40:G40"/>
    <mergeCell ref="H40:AD40"/>
    <mergeCell ref="A47:AG48"/>
    <mergeCell ref="D50:AD50"/>
    <mergeCell ref="D51:AD51"/>
    <mergeCell ref="D34:AD34"/>
    <mergeCell ref="D36:G36"/>
    <mergeCell ref="H36:AD36"/>
    <mergeCell ref="D38:G38"/>
    <mergeCell ref="H38:Q38"/>
    <mergeCell ref="G62:AA63"/>
    <mergeCell ref="W8:AF8"/>
    <mergeCell ref="E13:AC13"/>
    <mergeCell ref="C16:AE16"/>
    <mergeCell ref="E19:AC29"/>
    <mergeCell ref="D33:AD33"/>
    <mergeCell ref="U7:V7"/>
    <mergeCell ref="W7:X7"/>
    <mergeCell ref="Y7:Z7"/>
    <mergeCell ref="AA7:AB7"/>
    <mergeCell ref="AC7:AD7"/>
    <mergeCell ref="AE7:AF7"/>
    <mergeCell ref="E14:AC14"/>
    <mergeCell ref="Z84:AE84"/>
    <mergeCell ref="X88:Y88"/>
    <mergeCell ref="I88:W88"/>
    <mergeCell ref="C81:L81"/>
    <mergeCell ref="M81:R81"/>
    <mergeCell ref="T81:Y81"/>
    <mergeCell ref="Z81:AE81"/>
    <mergeCell ref="C82:L82"/>
    <mergeCell ref="M82:R82"/>
    <mergeCell ref="T82:Y82"/>
    <mergeCell ref="Z82:AE82"/>
    <mergeCell ref="X86:Y86"/>
    <mergeCell ref="Z86:AE86"/>
    <mergeCell ref="Z102:AE102"/>
    <mergeCell ref="C103:M103"/>
    <mergeCell ref="N103:S103"/>
    <mergeCell ref="T103:Y103"/>
    <mergeCell ref="Z103:AE103"/>
    <mergeCell ref="X102:Y102"/>
    <mergeCell ref="I86:K86"/>
    <mergeCell ref="X99:Y99"/>
    <mergeCell ref="T99:W99"/>
    <mergeCell ref="C96:M96"/>
    <mergeCell ref="N96:S96"/>
    <mergeCell ref="Z96:AE96"/>
    <mergeCell ref="X96:Y96"/>
    <mergeCell ref="T96:W96"/>
    <mergeCell ref="C98:AF98"/>
    <mergeCell ref="C106:M106"/>
    <mergeCell ref="N106:S106"/>
    <mergeCell ref="T106:Y106"/>
    <mergeCell ref="Z106:AE106"/>
    <mergeCell ref="Z108:AE108"/>
    <mergeCell ref="Q108:T108"/>
    <mergeCell ref="F204:X204"/>
    <mergeCell ref="Z204:AE204"/>
    <mergeCell ref="C178:D178"/>
    <mergeCell ref="C111:P111"/>
    <mergeCell ref="Q111:V111"/>
    <mergeCell ref="W111:X111"/>
    <mergeCell ref="Z111:AE111"/>
    <mergeCell ref="Z112:AF112"/>
    <mergeCell ref="C141:AF144"/>
    <mergeCell ref="C146:T146"/>
    <mergeCell ref="U146:Y146"/>
    <mergeCell ref="N148:S148"/>
    <mergeCell ref="G136:AA137"/>
    <mergeCell ref="G139:AA139"/>
    <mergeCell ref="C149:N149"/>
    <mergeCell ref="O149:R149"/>
    <mergeCell ref="T149:U149"/>
    <mergeCell ref="W149:X149"/>
    <mergeCell ref="Z149:AE149"/>
    <mergeCell ref="Z150:AF150"/>
    <mergeCell ref="D152:AD152"/>
    <mergeCell ref="F205:W205"/>
    <mergeCell ref="X205:Y205"/>
    <mergeCell ref="Z205:AE205"/>
    <mergeCell ref="O196:S197"/>
    <mergeCell ref="C200:AF200"/>
    <mergeCell ref="F182:P182"/>
    <mergeCell ref="C183:J183"/>
    <mergeCell ref="C184:AF184"/>
    <mergeCell ref="C186:AF186"/>
    <mergeCell ref="F203:X203"/>
    <mergeCell ref="Z203:AE203"/>
    <mergeCell ref="C202:Q202"/>
    <mergeCell ref="Z202:AF202"/>
    <mergeCell ref="D153:AD153"/>
    <mergeCell ref="G157:Z157"/>
    <mergeCell ref="C159:U159"/>
    <mergeCell ref="W159:X159"/>
    <mergeCell ref="Z159:AE159"/>
    <mergeCell ref="Z165:AE165"/>
    <mergeCell ref="E168:AC168"/>
    <mergeCell ref="E167:AC167"/>
    <mergeCell ref="C161:U161"/>
    <mergeCell ref="W161:X161"/>
    <mergeCell ref="Z161:AE161"/>
    <mergeCell ref="F163:U163"/>
    <mergeCell ref="W163:X163"/>
    <mergeCell ref="Z163:AE163"/>
    <mergeCell ref="F165:O165"/>
    <mergeCell ref="Q165:R165"/>
    <mergeCell ref="T165:U165"/>
    <mergeCell ref="W165:X165"/>
    <mergeCell ref="F178:R178"/>
    <mergeCell ref="T178:AF179"/>
    <mergeCell ref="C179:D179"/>
    <mergeCell ref="F179:R179"/>
    <mergeCell ref="F180:T180"/>
    <mergeCell ref="V180:AF180"/>
    <mergeCell ref="E169:AC169"/>
    <mergeCell ref="C171:J171"/>
    <mergeCell ref="C172:AC172"/>
    <mergeCell ref="F174:AC174"/>
    <mergeCell ref="F176:AC176"/>
    <mergeCell ref="C177:J177"/>
  </mergeCells>
  <dataValidations disablePrompts="1" count="1">
    <dataValidation type="whole" allowBlank="1" showInputMessage="1" showErrorMessage="1" errorTitle="Effectifs" error="Nombre trop grand ou incorrect" sqref="U146:Y146" xr:uid="{BA4D3235-5D53-424E-889C-43C943298979}">
      <formula1>0</formula1>
      <formula2>4000</formula2>
    </dataValidation>
  </dataValidations>
  <hyperlinks>
    <hyperlink ref="Q44" r:id="rId1" xr:uid="{6A200C94-7107-446D-9868-9D1F158B021D}"/>
  </hyperlinks>
  <printOptions horizontalCentered="1" verticalCentered="1"/>
  <pageMargins left="0.31496062992125984" right="0.31496062992125984" top="0.35433070866141736" bottom="0.35433070866141736" header="0.31496062992125984" footer="0.31496062992125984"/>
  <pageSetup paperSize="9" scale="80" fitToHeight="4" orientation="portrait" r:id="rId2"/>
  <rowBreaks count="3" manualBreakCount="3">
    <brk id="59" max="16383" man="1"/>
    <brk id="115" max="16383" man="1"/>
    <brk id="154" max="16383" man="1"/>
  </rowBreaks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4</xdr:col>
                    <xdr:colOff>0</xdr:colOff>
                    <xdr:row>172</xdr:row>
                    <xdr:rowOff>219075</xdr:rowOff>
                  </from>
                  <to>
                    <xdr:col>5</xdr:col>
                    <xdr:colOff>0</xdr:colOff>
                    <xdr:row>174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4</xdr:col>
                    <xdr:colOff>19050</xdr:colOff>
                    <xdr:row>174</xdr:row>
                    <xdr:rowOff>200025</xdr:rowOff>
                  </from>
                  <to>
                    <xdr:col>5</xdr:col>
                    <xdr:colOff>28575</xdr:colOff>
                    <xdr:row>176</xdr:row>
                    <xdr:rowOff>28575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Jean-François Charron</dc:creator>
  <cp:lastModifiedBy>Jean-Baptiste JEGO</cp:lastModifiedBy>
  <cp:lastPrinted>2026-06-09T09:46:33Z</cp:lastPrinted>
  <dcterms:created xsi:type="dcterms:W3CDTF">2020-09-29T09:07:50Z</dcterms:created>
  <dcterms:modified xsi:type="dcterms:W3CDTF">2026-06-10T09:48:07Z</dcterms:modified>
</cp:coreProperties>
</file>