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G:\Secretariat\VieFederale\Juridique\Gouvernance\Réforme gouvernance 2022\Kit réforme gouvernance\"/>
    </mc:Choice>
  </mc:AlternateContent>
  <xr:revisionPtr revIDLastSave="0" documentId="13_ncr:1_{63BAF376-CD95-43EB-9816-5FCAA2F5938A}" xr6:coauthVersionLast="47" xr6:coauthVersionMax="47" xr10:uidLastSave="{00000000-0000-0000-0000-000000000000}"/>
  <bookViews>
    <workbookView xWindow="-110" yWindow="-110" windowWidth="19420" windowHeight="10420" activeTab="1" xr2:uid="{92FB7A7D-71EB-44E8-887A-DCACD86C00A0}"/>
  </bookViews>
  <sheets>
    <sheet name="2 représentants du personnel" sheetId="5" r:id="rId1"/>
    <sheet name="4 représentants du personnel"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A7" i="6"/>
  <c r="B7" i="6" s="1"/>
  <c r="E6" i="6"/>
  <c r="F6" i="6" s="1"/>
  <c r="B6" i="6"/>
  <c r="A7" i="5"/>
  <c r="B7" i="5" s="1"/>
  <c r="E6" i="5"/>
  <c r="F6" i="5" s="1"/>
  <c r="B6" i="5"/>
  <c r="I6" i="5" l="1"/>
  <c r="I6" i="6"/>
  <c r="J6" i="6" s="1"/>
  <c r="E7" i="6"/>
  <c r="F7" i="6" s="1"/>
  <c r="I7" i="6" s="1"/>
  <c r="J7" i="6" s="1"/>
  <c r="A8" i="6"/>
  <c r="A8" i="5"/>
  <c r="B8" i="5" s="1"/>
  <c r="E7" i="5"/>
  <c r="F7" i="5" s="1"/>
  <c r="I7" i="5" s="1"/>
  <c r="J7" i="5" s="1"/>
  <c r="J6" i="5"/>
  <c r="H6" i="5"/>
  <c r="H6" i="6" l="1"/>
  <c r="H7" i="6"/>
  <c r="E8" i="6"/>
  <c r="F8" i="6" s="1"/>
  <c r="I8" i="6" s="1"/>
  <c r="B8" i="6"/>
  <c r="A9" i="6"/>
  <c r="A9" i="5"/>
  <c r="H7" i="5"/>
  <c r="E8" i="5"/>
  <c r="F8" i="5" s="1"/>
  <c r="I8" i="5" s="1"/>
  <c r="H8" i="5" s="1"/>
  <c r="E9" i="5" l="1"/>
  <c r="F9" i="5" s="1"/>
  <c r="I9" i="5" s="1"/>
  <c r="H9" i="5" s="1"/>
  <c r="J8" i="5"/>
  <c r="A10" i="5"/>
  <c r="A11" i="5" s="1"/>
  <c r="J8" i="6"/>
  <c r="H8" i="6"/>
  <c r="E9" i="6"/>
  <c r="F9" i="6" s="1"/>
  <c r="I9" i="6" s="1"/>
  <c r="B9" i="6"/>
  <c r="A10" i="6"/>
  <c r="J9" i="5"/>
  <c r="B10" i="5"/>
  <c r="E10" i="5" l="1"/>
  <c r="F10" i="5" s="1"/>
  <c r="I10" i="5" s="1"/>
  <c r="H10" i="5" s="1"/>
  <c r="H9" i="6"/>
  <c r="J9" i="6"/>
  <c r="B10" i="6"/>
  <c r="A11" i="6"/>
  <c r="E10" i="6"/>
  <c r="F10" i="6" s="1"/>
  <c r="I10" i="6" s="1"/>
  <c r="E11" i="5"/>
  <c r="F11" i="5" s="1"/>
  <c r="I11" i="5" s="1"/>
  <c r="B11" i="5"/>
  <c r="A12" i="5"/>
  <c r="J10" i="5" l="1"/>
  <c r="H10" i="6"/>
  <c r="J10" i="6"/>
  <c r="E11" i="6"/>
  <c r="F11" i="6" s="1"/>
  <c r="I11" i="6" s="1"/>
  <c r="B11" i="6"/>
  <c r="A12" i="6"/>
  <c r="H11" i="5"/>
  <c r="J11" i="5"/>
  <c r="E12" i="5"/>
  <c r="F12" i="5" s="1"/>
  <c r="I12" i="5" s="1"/>
  <c r="A13" i="5"/>
  <c r="B12" i="5"/>
  <c r="J11" i="6" l="1"/>
  <c r="H11" i="6"/>
  <c r="A13" i="6"/>
  <c r="E12" i="6"/>
  <c r="F12" i="6" s="1"/>
  <c r="I12" i="6" s="1"/>
  <c r="B12" i="6"/>
  <c r="H12" i="5"/>
  <c r="J12" i="5"/>
  <c r="A14" i="5"/>
  <c r="E13" i="5"/>
  <c r="F13" i="5" s="1"/>
  <c r="I13" i="5" s="1"/>
  <c r="B13" i="5"/>
  <c r="J12" i="6" l="1"/>
  <c r="H12" i="6"/>
  <c r="A14" i="6"/>
  <c r="E13" i="6"/>
  <c r="F13" i="6" s="1"/>
  <c r="I13" i="6" s="1"/>
  <c r="B13" i="6"/>
  <c r="J13" i="5"/>
  <c r="H13" i="5"/>
  <c r="A15" i="5"/>
  <c r="E14" i="5"/>
  <c r="F14" i="5" s="1"/>
  <c r="I14" i="5" s="1"/>
  <c r="B14" i="5"/>
  <c r="J13" i="6" l="1"/>
  <c r="H13" i="6"/>
  <c r="B14" i="6"/>
  <c r="A15" i="6"/>
  <c r="E14" i="6"/>
  <c r="F14" i="6" s="1"/>
  <c r="I14" i="6" s="1"/>
  <c r="J14" i="5"/>
  <c r="H14" i="5"/>
  <c r="A16" i="5"/>
  <c r="E15" i="5"/>
  <c r="F15" i="5" s="1"/>
  <c r="I15" i="5" s="1"/>
  <c r="B15" i="5"/>
  <c r="H14" i="6" l="1"/>
  <c r="J14" i="6"/>
  <c r="E15" i="6"/>
  <c r="F15" i="6" s="1"/>
  <c r="I15" i="6" s="1"/>
  <c r="B15" i="6"/>
  <c r="A16" i="6"/>
  <c r="J15" i="5"/>
  <c r="H15" i="5"/>
  <c r="B16" i="5"/>
  <c r="A17" i="5"/>
  <c r="E16" i="5"/>
  <c r="F16" i="5" s="1"/>
  <c r="I16" i="5" s="1"/>
  <c r="J15" i="6" l="1"/>
  <c r="H15" i="6"/>
  <c r="E16" i="6"/>
  <c r="F16" i="6" s="1"/>
  <c r="I16" i="6" s="1"/>
  <c r="B16" i="6"/>
  <c r="A17" i="6"/>
  <c r="J16" i="5"/>
  <c r="H16" i="5"/>
  <c r="E17" i="5"/>
  <c r="F17" i="5" s="1"/>
  <c r="I17" i="5" s="1"/>
  <c r="B17" i="5"/>
  <c r="A18" i="5"/>
  <c r="E17" i="6" l="1"/>
  <c r="F17" i="6" s="1"/>
  <c r="I17" i="6" s="1"/>
  <c r="B17" i="6"/>
  <c r="A18" i="6"/>
  <c r="J16" i="6"/>
  <c r="H16" i="6"/>
  <c r="J17" i="5"/>
  <c r="H17" i="5"/>
  <c r="E18" i="5"/>
  <c r="F18" i="5" s="1"/>
  <c r="I18" i="5" s="1"/>
  <c r="B18" i="5"/>
  <c r="A19" i="5"/>
  <c r="H17" i="6" l="1"/>
  <c r="J17" i="6"/>
  <c r="B18" i="6"/>
  <c r="A20" i="6"/>
  <c r="E18" i="6"/>
  <c r="F18" i="6" s="1"/>
  <c r="I18" i="6" s="1"/>
  <c r="J18" i="5"/>
  <c r="H18" i="5"/>
  <c r="E19" i="5"/>
  <c r="F19" i="5" s="1"/>
  <c r="I19" i="5" s="1"/>
  <c r="B19" i="5"/>
  <c r="A20" i="5"/>
  <c r="H18" i="6" l="1"/>
  <c r="J18" i="6"/>
  <c r="B20" i="6"/>
  <c r="E20" i="6"/>
  <c r="F20" i="6" s="1"/>
  <c r="I20" i="6" s="1"/>
  <c r="A21" i="6"/>
  <c r="H19" i="5"/>
  <c r="J19" i="5"/>
  <c r="E20" i="5"/>
  <c r="F20" i="5" s="1"/>
  <c r="I20" i="5" s="1"/>
  <c r="B20" i="5"/>
  <c r="A21" i="5"/>
  <c r="J20" i="6" l="1"/>
  <c r="H20" i="6"/>
  <c r="A22" i="6"/>
  <c r="E21" i="6"/>
  <c r="F21" i="6" s="1"/>
  <c r="I21" i="6" s="1"/>
  <c r="B21" i="6"/>
  <c r="H20" i="5"/>
  <c r="J20" i="5"/>
  <c r="E21" i="5"/>
  <c r="F21" i="5" s="1"/>
  <c r="I21" i="5" s="1"/>
  <c r="A22" i="5"/>
  <c r="B21" i="5"/>
  <c r="J21" i="6" l="1"/>
  <c r="H21" i="6"/>
  <c r="A23" i="6"/>
  <c r="E22" i="6"/>
  <c r="F22" i="6" s="1"/>
  <c r="I22" i="6" s="1"/>
  <c r="B22" i="6"/>
  <c r="J21" i="5"/>
  <c r="H21" i="5"/>
  <c r="A23" i="5"/>
  <c r="E22" i="5"/>
  <c r="F22" i="5" s="1"/>
  <c r="I22" i="5" s="1"/>
  <c r="B22" i="5"/>
  <c r="J22" i="6" l="1"/>
  <c r="H22" i="6"/>
  <c r="B23" i="6"/>
  <c r="A24" i="6"/>
  <c r="E23" i="6"/>
  <c r="F23" i="6" s="1"/>
  <c r="I23" i="6" s="1"/>
  <c r="J22" i="5"/>
  <c r="H22" i="5"/>
  <c r="A24" i="5"/>
  <c r="B23" i="5"/>
  <c r="E23" i="5"/>
  <c r="F23" i="5" s="1"/>
  <c r="I23" i="5" s="1"/>
  <c r="H23" i="6" l="1"/>
  <c r="J23" i="6"/>
  <c r="E24" i="6"/>
  <c r="F24" i="6" s="1"/>
  <c r="I24" i="6" s="1"/>
  <c r="B24" i="6"/>
  <c r="A25" i="6"/>
  <c r="J23" i="5"/>
  <c r="H23" i="5"/>
  <c r="B24" i="5"/>
  <c r="A26" i="5"/>
  <c r="E24" i="5"/>
  <c r="F24" i="5" s="1"/>
  <c r="I24" i="5" s="1"/>
  <c r="J24" i="6" l="1"/>
  <c r="H24" i="6"/>
  <c r="E25" i="6"/>
  <c r="F25" i="6" s="1"/>
  <c r="I25" i="6" s="1"/>
  <c r="B25" i="6"/>
  <c r="A26" i="6"/>
  <c r="J24" i="5"/>
  <c r="H24" i="5"/>
  <c r="E26" i="5"/>
  <c r="F26" i="5" s="1"/>
  <c r="I26" i="5" s="1"/>
  <c r="B26" i="5"/>
  <c r="A27" i="5"/>
  <c r="H26" i="5" l="1"/>
  <c r="J25" i="6"/>
  <c r="H25" i="6"/>
  <c r="E26" i="6"/>
  <c r="F26" i="6" s="1"/>
  <c r="I26" i="6" s="1"/>
  <c r="B26" i="6"/>
  <c r="A27" i="6"/>
  <c r="J26" i="5"/>
  <c r="E27" i="5"/>
  <c r="F27" i="5" s="1"/>
  <c r="I27" i="5" s="1"/>
  <c r="B27" i="5"/>
  <c r="A28" i="5"/>
  <c r="H27" i="5" l="1"/>
  <c r="H26" i="6"/>
  <c r="J26" i="6"/>
  <c r="B27" i="6"/>
  <c r="E27" i="6"/>
  <c r="F27" i="6" s="1"/>
  <c r="I27" i="6" s="1"/>
  <c r="A28" i="6"/>
  <c r="E28" i="5"/>
  <c r="F28" i="5" s="1"/>
  <c r="I28" i="5" s="1"/>
  <c r="B28" i="5"/>
  <c r="A29" i="5"/>
  <c r="J27" i="5"/>
  <c r="H28" i="5" l="1"/>
  <c r="H27" i="6"/>
  <c r="J27" i="6"/>
  <c r="A29" i="6"/>
  <c r="B28" i="6"/>
  <c r="E28" i="6"/>
  <c r="F28" i="6" s="1"/>
  <c r="I28" i="6" s="1"/>
  <c r="J28" i="5"/>
  <c r="E29" i="5"/>
  <c r="F29" i="5" s="1"/>
  <c r="I29" i="5" s="1"/>
  <c r="B29" i="5"/>
  <c r="A30" i="5"/>
  <c r="H29" i="5" l="1"/>
  <c r="J28" i="6"/>
  <c r="H28" i="6"/>
  <c r="A30" i="6"/>
  <c r="E29" i="6"/>
  <c r="F29" i="6" s="1"/>
  <c r="I29" i="6" s="1"/>
  <c r="B29" i="6"/>
  <c r="J29" i="5"/>
  <c r="E30" i="5"/>
  <c r="F30" i="5" s="1"/>
  <c r="I30" i="5" s="1"/>
  <c r="A31" i="5"/>
  <c r="B30" i="5"/>
  <c r="H30" i="5" l="1"/>
  <c r="J29" i="6"/>
  <c r="H29" i="6"/>
  <c r="A31" i="6"/>
  <c r="E30" i="6"/>
  <c r="F30" i="6" s="1"/>
  <c r="I30" i="6" s="1"/>
  <c r="B30" i="6"/>
  <c r="J30" i="5"/>
  <c r="A32" i="5"/>
  <c r="E31" i="5"/>
  <c r="F31" i="5" s="1"/>
  <c r="I31" i="5" s="1"/>
  <c r="B31" i="5"/>
  <c r="H31" i="5" l="1"/>
  <c r="J30" i="6"/>
  <c r="H30" i="6"/>
  <c r="B31" i="6"/>
  <c r="A32" i="6"/>
  <c r="E31" i="6"/>
  <c r="F31" i="6" s="1"/>
  <c r="I31" i="6" s="1"/>
  <c r="J31" i="5"/>
  <c r="A33" i="5"/>
  <c r="B32" i="5"/>
  <c r="E32" i="5"/>
  <c r="F32" i="5" s="1"/>
  <c r="I32" i="5" s="1"/>
  <c r="H32" i="5" l="1"/>
  <c r="H31" i="6"/>
  <c r="J31" i="6"/>
  <c r="E32" i="6"/>
  <c r="F32" i="6" s="1"/>
  <c r="I32" i="6" s="1"/>
  <c r="B32" i="6"/>
  <c r="A33" i="6"/>
  <c r="J32" i="5"/>
  <c r="B33" i="5"/>
  <c r="A34" i="5"/>
  <c r="E33" i="5"/>
  <c r="F33" i="5" s="1"/>
  <c r="I33" i="5" s="1"/>
  <c r="H33" i="5" l="1"/>
  <c r="J32" i="6"/>
  <c r="H32" i="6"/>
  <c r="E33" i="6"/>
  <c r="F33" i="6" s="1"/>
  <c r="I33" i="6" s="1"/>
  <c r="B33" i="6"/>
  <c r="A34" i="6"/>
  <c r="J33" i="5"/>
  <c r="E34" i="5"/>
  <c r="F34" i="5" s="1"/>
  <c r="I34" i="5" s="1"/>
  <c r="B34" i="5"/>
  <c r="A35" i="5"/>
  <c r="H34" i="5" l="1"/>
  <c r="J33" i="6"/>
  <c r="H33" i="6"/>
  <c r="E34" i="6"/>
  <c r="F34" i="6" s="1"/>
  <c r="I34" i="6" s="1"/>
  <c r="B34" i="6"/>
  <c r="A35" i="6"/>
  <c r="J34" i="5"/>
  <c r="E35" i="5"/>
  <c r="F35" i="5" s="1"/>
  <c r="I35" i="5" s="1"/>
  <c r="B35" i="5"/>
  <c r="A36" i="5"/>
  <c r="H35" i="5" l="1"/>
  <c r="E35" i="6"/>
  <c r="F35" i="6" s="1"/>
  <c r="I35" i="6" s="1"/>
  <c r="B35" i="6"/>
  <c r="A36" i="6"/>
  <c r="H34" i="6"/>
  <c r="J34" i="6"/>
  <c r="J35" i="5"/>
  <c r="E36" i="5"/>
  <c r="F36" i="5" s="1"/>
  <c r="I36" i="5" s="1"/>
  <c r="B36" i="5"/>
  <c r="A37" i="5"/>
  <c r="H36" i="5" l="1"/>
  <c r="H35" i="6"/>
  <c r="J35" i="6"/>
  <c r="E36" i="6"/>
  <c r="F36" i="6" s="1"/>
  <c r="I36" i="6" s="1"/>
  <c r="B36" i="6"/>
  <c r="A37" i="6"/>
  <c r="J36" i="5"/>
  <c r="E37" i="5"/>
  <c r="F37" i="5" s="1"/>
  <c r="I37" i="5" s="1"/>
  <c r="B37" i="5"/>
  <c r="A38" i="5"/>
  <c r="H37" i="5" l="1"/>
  <c r="J36" i="6"/>
  <c r="H36" i="6"/>
  <c r="A38" i="6"/>
  <c r="E37" i="6"/>
  <c r="F37" i="6" s="1"/>
  <c r="I37" i="6" s="1"/>
  <c r="B37" i="6"/>
  <c r="J37" i="5"/>
  <c r="E38" i="5"/>
  <c r="F38" i="5" s="1"/>
  <c r="I38" i="5" s="1"/>
  <c r="B38" i="5"/>
  <c r="A39" i="5"/>
  <c r="H38" i="5" l="1"/>
  <c r="J37" i="6"/>
  <c r="H37" i="6"/>
  <c r="A39" i="6"/>
  <c r="B38" i="6"/>
  <c r="E38" i="6"/>
  <c r="F38" i="6" s="1"/>
  <c r="I38" i="6" s="1"/>
  <c r="J38" i="5"/>
  <c r="A40" i="5"/>
  <c r="E39" i="5"/>
  <c r="F39" i="5" s="1"/>
  <c r="I39" i="5" s="1"/>
  <c r="B39" i="5"/>
  <c r="H39" i="5" l="1"/>
  <c r="J38" i="6"/>
  <c r="H38" i="6"/>
  <c r="B39" i="6"/>
  <c r="A40" i="6"/>
  <c r="E39" i="6"/>
  <c r="F39" i="6" s="1"/>
  <c r="I39" i="6" s="1"/>
  <c r="J39" i="5"/>
  <c r="A41" i="5"/>
  <c r="E40" i="5"/>
  <c r="F40" i="5" s="1"/>
  <c r="I40" i="5" s="1"/>
  <c r="B40" i="5"/>
  <c r="H40" i="5" l="1"/>
  <c r="H39" i="6"/>
  <c r="J39" i="6"/>
  <c r="E40" i="6"/>
  <c r="F40" i="6" s="1"/>
  <c r="I40" i="6" s="1"/>
  <c r="B40" i="6"/>
  <c r="A41" i="6"/>
  <c r="J40" i="5"/>
  <c r="B41" i="5"/>
  <c r="E41" i="5"/>
  <c r="F41" i="5" s="1"/>
  <c r="I41" i="5" s="1"/>
  <c r="H41" i="5" l="1"/>
  <c r="J40" i="6"/>
  <c r="H40" i="6"/>
  <c r="E41" i="6"/>
  <c r="F41" i="6" s="1"/>
  <c r="I41" i="6" s="1"/>
  <c r="B41" i="6"/>
  <c r="J41" i="5"/>
  <c r="J41" i="6" l="1"/>
  <c r="H4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Landes</author>
  </authors>
  <commentList>
    <comment ref="B4" authorId="0" shapeId="0" xr:uid="{EBC247BD-93CE-429C-8479-87197C761048}">
      <text>
        <r>
          <rPr>
            <sz val="9"/>
            <color indexed="81"/>
            <rFont val="Tahoma"/>
            <charset val="1"/>
          </rPr>
          <t>Le terme de collectivité est utilisé ici de manière générique pour désigner toutes les entités de rattachement des OPH visées à l’article L421-6 du CCH.
L’organe délibérant de la collectivité de rattachement désigne ses représentants au CA de l’OPH parmi ses élus  (parmi lesquels le CA de l’office devra élire son président), ainsi que ses représentants personnalités qualifiées (PQ) au regard des interventions de l'office dans le domaine des politiques de l'habitat. La répartition entre les élus et les PQ est à la discrétion de cet organe délibérant.
A noter que la collectivité de rattachement n'a plus l'obligation de désigner des élus de collectivités territoriales ou d’EPCI du ressort de compétence de l'office, autre que celle ou celui de rattachement parmi ces PQ. Cela étant, l’organe délibérant de la collectivité de rattachement pourra désigner de tels élus s’ils sont qualifiés au regard des interventions de l'office dans le domaine des politiques de l'habitat, cela sans prise en compte de leur qualité d’élu.</t>
        </r>
      </text>
    </comment>
    <comment ref="C4" authorId="0" shapeId="0" xr:uid="{B43A19DA-E44C-4DD2-8D20-540283B25331}">
      <text>
        <r>
          <rPr>
            <sz val="9"/>
            <color indexed="81"/>
            <rFont val="Tahoma"/>
            <charset val="1"/>
          </rPr>
          <t>Personnalités qualifiées désignées par les institutions dont elles sont issues, parmi les CAF, l'UDAF du département du siège, Action Logement, les OS les plus représentatives dans le département du siège.
Selon la lecture de la DHUP, le terme « parmi » n’oblige pas la représentation de chacune de ces institutions/organisation. Est juste imposée la participation de 2 représentants au minimum pour l’ensemble de ces dernières.</t>
        </r>
      </text>
    </comment>
    <comment ref="D4" authorId="0" shapeId="0" xr:uid="{B6E0471B-FB94-45AE-BB75-3E2D964C8472}">
      <text>
        <r>
          <rPr>
            <sz val="9"/>
            <color indexed="81"/>
            <rFont val="Tahoma"/>
            <charset val="1"/>
          </rPr>
          <t>L’organe délibérant de la collectivité de rattachement choisit la ou les associations, dont l'un des objets est l'insertion ou le logement des personnes défavorisées, qu’il souhaite voir représentée(s) au CA.</t>
        </r>
      </text>
    </comment>
    <comment ref="E4" authorId="0" shapeId="0" xr:uid="{62183453-B6CF-4A71-A9CD-233A3CAD85EE}">
      <text>
        <r>
          <rPr>
            <sz val="9"/>
            <color indexed="81"/>
            <rFont val="Tahoma"/>
            <family val="2"/>
          </rPr>
          <t xml:space="preserve">Le </t>
        </r>
        <r>
          <rPr>
            <sz val="9"/>
            <color indexed="81"/>
            <rFont val="Tahoma"/>
            <charset val="1"/>
          </rPr>
          <t>conseil d'administration les désigne les représentants des locataires pour la durée du mandat restant à courir, au vu des résultats de la dernière élection, en appliquant la règle de la représentation proportionnelle au plus fort reste, en fonction du nombre de sièges à pourvoir.
Si l’effectif n’est pas modifié, le CA redésigne donc les mêmes représentants des locataires.
Si l’effectif des représentants des locataires est modifié, le CA les désigne, pour la durée du mandat restant à courir, au vu des résultats de la dernière élection.
Pour mémoire, les représentants sont élus pour 4 ans à la représentation proportionnelle au plus fort reste par les locataires. Ils disposent d’au moins un sixième des sièges.</t>
        </r>
      </text>
    </comment>
    <comment ref="G4" authorId="0" shapeId="0" xr:uid="{37B8E0BD-AD71-47FE-B9C7-275E328D450F}">
      <text>
        <r>
          <rPr>
            <sz val="9"/>
            <color indexed="81"/>
            <rFont val="Tahoma"/>
            <charset val="1"/>
          </rPr>
          <t>- Si le CSE est composé d’un collège unique ou de deux collèges : 2 membres de la délégation du personnel du CSE disposant chacun d’une voix délibérative ;
- Si le CSE est composé de trois collèges (si le nombre d’ingénieurs et de cadres est au moins égal à 25) : 4 membres de la délégation du personnel du CSE disposant chacun d’une voix délibérative. Dans cette hypothèse, 1 siège pour le collège cadres et ingénieurs, 1 pour celui des agents de maîtrise et 2 pour celui des employés.  
NB : Les membres du CSE étant des élus sur un scrutin de liste uninominal à deux tours, il peut ne pas y avoir d’élus à la fin des deux tours, et dans ce cas, le nombre de représentants au CA est égal à « 0 ». Dans cette hypothèse, il devrait être considéré que l’effectif total n’est pas affecté, afin de demeurer conforme à l’article L. 421-8 du CCH qui impose cette représentation. Il conviendrait alors de constater la vacance des postes réservés aux représentants du personnel (en d’autres termes ils seraient existants, comptabilisés dans l’effectif total, mais non occupés).
Le code du travail   ne précise pas de modalités de désignation par le CSE de ces représentants. Par analogie avec d’autres sujets sur lesquels le CSE doit se prononcer, sur saisine de l’employeur, ce sujet doit être mis à l’ordre du jour et faire l’objet d’un vote des membres du CSE.</t>
        </r>
      </text>
    </comment>
    <comment ref="A6" authorId="0" shapeId="0" xr:uid="{4507C94A-0C9A-42BA-9CD7-1E096D82819D}">
      <text>
        <r>
          <rPr>
            <sz val="9"/>
            <color indexed="81"/>
            <rFont val="Tahoma"/>
            <charset val="1"/>
          </rPr>
          <t>Effectif plafond du 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Manuel Landes</author>
  </authors>
  <commentList>
    <comment ref="B4" authorId="0" shapeId="0" xr:uid="{73F8E827-CF14-4F0F-97D7-8E089B7A56DF}">
      <text>
        <r>
          <rPr>
            <sz val="9"/>
            <color indexed="81"/>
            <rFont val="Tahoma"/>
            <charset val="1"/>
          </rPr>
          <t xml:space="preserve">Le terme de collectivité est utilisé ici de manière générique pour désigner toutes les entités de rattachement des OPH visées à l’article L421-6 du CCH.
L’organe délibérant de la collectivité de rattachement désigne ses représentants au CA de l’OPH parmi ses élus  (parmi lesquels le CA de l’office devra élire son président), ainsi que ses représentants personnalités qualifiées (PQ) au regard des interventions de l'office dans le domaine des politiques de l'habitat. La répartition entre les élus et les PQ est à la discrétion de cet organe délibérant.
A noter que la collectivité de rattachement n'a plus l'obligation de désigner des élus de collectivités territoriales ou d’EPCI du ressort de compétence de l'office, autre que celle ou celui de rattachement parmi ces PQ. Cela étant, l’organe délibérant de la collectivité de rattachement pourra désigner de tels élus s’ils sont qualifiés au regard des interventions de l'office dans le domaine des politiques de l'habitat, cela sans prise en compte de leur qualité d’élu.
</t>
        </r>
      </text>
    </comment>
    <comment ref="C4" authorId="0" shapeId="0" xr:uid="{105B56FE-3598-45D2-AD74-3284AD8F799A}">
      <text>
        <r>
          <rPr>
            <sz val="9"/>
            <color indexed="81"/>
            <rFont val="Tahoma"/>
            <charset val="1"/>
          </rPr>
          <t>Personnalités qualifiées désignées par les institutions dont elles sont issues, parmi les CAF, l'UDAF du département du siège, Action Logement, les OS les plus représentatives dans le département du siège.
Selon la lecture de la DHUP, le terme « parmi » n’oblige pas la représentation de chacune de ces institutions/organisation. Est juste imposée la participation de 2 représentants au minimum pour l’ensemble de ces dernières.</t>
        </r>
      </text>
    </comment>
    <comment ref="D4" authorId="0" shapeId="0" xr:uid="{004F5EA8-80A9-4BF0-BF60-5622B554773D}">
      <text>
        <r>
          <rPr>
            <sz val="9"/>
            <color indexed="81"/>
            <rFont val="Tahoma"/>
            <family val="2"/>
          </rPr>
          <t>L’organe délibérant de la collectivité de rattachement choisit la ou les associations, dont l'un des objets est l'insertion ou le logement des personnes défavorisées, qu’il souhaite voir représentée(s) au CA.</t>
        </r>
      </text>
    </comment>
    <comment ref="E4" authorId="0" shapeId="0" xr:uid="{FF5A8A60-0993-48ED-ADF5-AB8AA4E4FBD6}">
      <text>
        <r>
          <rPr>
            <sz val="9"/>
            <color indexed="81"/>
            <rFont val="Tahoma"/>
            <family val="2"/>
          </rPr>
          <t>Le conseil d'administration les désigne les représentants des locataires pour la durée du mandat restant à courir, au vu des résultats de la dernière élection, en appliquant la règle de la représentation proportionnelle au plus fort reste, en fonction du nombre de sièges à pourvoir.
Si l’effectif n’est pas modifié, le CA redésigne donc les mêmes représentants des locataires.
Si l’effectif des représentants des locataires est modifié, le CA les désigne, pour la durée du mandat restant à courir, au vu des résultats de la dernière élection.
Pour mémoire, les représentants sont élus pour 4 ans à la représentation proportionnelle au plus fort reste par les locataires. Ils disposent d’au moins un sixième des sièges.</t>
        </r>
      </text>
    </comment>
    <comment ref="G4" authorId="0" shapeId="0" xr:uid="{21F9B55E-090D-4233-806F-DFA5605BCEA5}">
      <text>
        <r>
          <rPr>
            <sz val="9"/>
            <color indexed="81"/>
            <rFont val="Tahoma"/>
            <charset val="1"/>
          </rPr>
          <t>- Si le CSE est composé d’un collège unique ou de deux collèges : 2 membres de la délégation du personnel du CSE disposant chacun d’une voix délibérative ;
- Si le CSE est composé de trois collèges (si le nombre d’ingénieurs et de cadres est au moins égal à 25) : 4 membres de la délégation du personnel du CSE disposant chacun d’une voix délibérative. Dans cette hypothèse, 1 siège pour le collège cadres et ingénieurs, 1 pour celui des agents de maîtrise et 2 pour celui des employés.  
NB : Les membres du CSE étant des élus sur un scrutin de liste uninominal à deux tours, il peut ne pas y avoir d’élus à la fin des deux tours, et dans ce cas, le nombre de représentants au CA est égal à « 0 ». Dans cette hypothèse, il devrait être considéré que l’effectif total n’est pas affecté, afin de demeurer conforme à l’article L. 421-8 du CCH qui impose cette représentation. Il conviendrait alors de constater la vacance des postes réservés aux représentants du personnel (en d’autres termes ils seraient existants, comptabilisés dans l’effectif total, mais non occupés).
Le code du travail   ne précise pas de modalités de désignation par le CSE de ces représentants. Par analogie avec d’autres sujets sur lesquels le CSE doit se prononcer, sur saisine de l’employeur, ce sujet doit être mis à l’ordre du jour et faire l’objet d’un vote des membres du CSE.</t>
        </r>
      </text>
    </comment>
    <comment ref="A6" authorId="0" shapeId="0" xr:uid="{F05FD510-5D36-4AA5-9F86-18C9CC788A71}">
      <text>
        <r>
          <rPr>
            <sz val="9"/>
            <color indexed="81"/>
            <rFont val="Tahoma"/>
            <charset val="1"/>
          </rPr>
          <t>Effectif plafond du CA</t>
        </r>
      </text>
    </comment>
  </commentList>
</comments>
</file>

<file path=xl/sharedStrings.xml><?xml version="1.0" encoding="utf-8"?>
<sst xmlns="http://schemas.openxmlformats.org/spreadsheetml/2006/main" count="28" uniqueCount="14">
  <si>
    <t>Effectif</t>
  </si>
  <si>
    <t>Majorité collectivité rattachement</t>
  </si>
  <si>
    <t>Obligations L421-8 CCH</t>
  </si>
  <si>
    <t>Simulation composition CA</t>
  </si>
  <si>
    <t>Sièges redisribuables après respect des obligations précédentes</t>
  </si>
  <si>
    <t>CA composable : oui/non</t>
  </si>
  <si>
    <t>Maximum sièges attribuables à la collectivité de rattachement</t>
  </si>
  <si>
    <t>Représentants socioprofessionnels</t>
  </si>
  <si>
    <t>1/6 du CA</t>
  </si>
  <si>
    <t>nombre entier
de sièges</t>
  </si>
  <si>
    <t>Représentants du personnel</t>
  </si>
  <si>
    <t>Représentants des locataires</t>
  </si>
  <si>
    <t>Représentant(s) insertion</t>
  </si>
  <si>
    <r>
      <rPr>
        <b/>
        <sz val="14"/>
        <color rgb="FFFF0000"/>
        <rFont val="Wingdings"/>
        <charset val="2"/>
      </rPr>
      <t>G</t>
    </r>
    <r>
      <rPr>
        <b/>
        <sz val="11"/>
        <color theme="1"/>
        <rFont val="Calibri"/>
        <family val="2"/>
      </rPr>
      <t xml:space="preserve"> </t>
    </r>
    <r>
      <rPr>
        <b/>
        <sz val="11"/>
        <color theme="1"/>
        <rFont val="Calibri"/>
        <family val="2"/>
        <scheme val="minor"/>
      </rPr>
      <t>Figurent dans certaines cellules des notes explicatives (triangles rouges)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</si>
</sst>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9"/>
      <color indexed="81"/>
      <name val="Tahoma"/>
      <charset val="1"/>
    </font>
    <font>
      <b/>
      <sz val="11"/>
      <color theme="1"/>
      <name val="Calibri"/>
      <family val="2"/>
      <charset val="2"/>
      <scheme val="minor"/>
    </font>
    <font>
      <b/>
      <sz val="11"/>
      <color theme="1"/>
      <name val="Calibri"/>
      <family val="2"/>
    </font>
    <font>
      <b/>
      <sz val="14"/>
      <color rgb="FFFF0000"/>
      <name val="Wingdings"/>
      <charset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3" borderId="1" xfId="0" quotePrefix="1" applyFont="1"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2" fontId="0" fillId="3" borderId="1" xfId="0" applyNumberFormat="1" applyFill="1" applyBorder="1" applyAlignment="1">
      <alignment horizontal="center" vertical="center"/>
    </xf>
    <xf numFmtId="2" fontId="0" fillId="0" borderId="2" xfId="0" applyNumberFormat="1" applyFill="1" applyBorder="1" applyAlignment="1">
      <alignment horizontal="center" vertical="center"/>
    </xf>
    <xf numFmtId="0" fontId="0" fillId="2" borderId="0" xfId="0" applyFill="1" applyBorder="1" applyAlignment="1">
      <alignment horizontal="center" vertical="center"/>
    </xf>
    <xf numFmtId="2" fontId="0" fillId="2" borderId="0" xfId="0" applyNumberFormat="1" applyFill="1" applyBorder="1" applyAlignment="1">
      <alignment horizontal="center" vertical="center"/>
    </xf>
    <xf numFmtId="0" fontId="1" fillId="2" borderId="0" xfId="0" applyFont="1" applyFill="1" applyBorder="1" applyAlignment="1">
      <alignment horizontal="center" vertical="center"/>
    </xf>
    <xf numFmtId="2" fontId="0" fillId="0" borderId="0" xfId="0" applyNumberFormat="1" applyAlignment="1">
      <alignment horizontal="center" vertical="center"/>
    </xf>
    <xf numFmtId="0" fontId="4" fillId="0" borderId="1" xfId="0" applyFont="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7"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061C-8BC3-4A88-975A-A75E18C0197F}">
  <sheetPr>
    <tabColor rgb="FFFF0000"/>
  </sheetPr>
  <dimension ref="A1:J41"/>
  <sheetViews>
    <sheetView workbookViewId="0">
      <selection activeCell="G4" sqref="G4:G5"/>
    </sheetView>
  </sheetViews>
  <sheetFormatPr baseColWidth="10" defaultColWidth="10.81640625" defaultRowHeight="14.5"/>
  <cols>
    <col min="1" max="1" width="11.1796875" style="1" customWidth="1"/>
    <col min="2" max="2" width="16.7265625" style="1" customWidth="1"/>
    <col min="3" max="3" width="21.26953125" style="1" customWidth="1"/>
    <col min="4" max="4" width="17.7265625" style="1" customWidth="1"/>
    <col min="5" max="5" width="15.7265625" style="1" customWidth="1"/>
    <col min="6" max="6" width="15.1796875" style="1" customWidth="1"/>
    <col min="7" max="7" width="16" style="1" customWidth="1"/>
    <col min="8" max="8" width="27.81640625" style="1" customWidth="1"/>
    <col min="9" max="9" width="19.453125" style="1" customWidth="1"/>
    <col min="10" max="10" width="12.7265625" style="1" customWidth="1"/>
    <col min="11" max="16384" width="10.81640625" style="1"/>
  </cols>
  <sheetData>
    <row r="1" spans="1:10" s="2" customFormat="1" ht="21">
      <c r="A1" s="20" t="s">
        <v>3</v>
      </c>
      <c r="B1" s="20"/>
      <c r="C1" s="20"/>
      <c r="D1" s="20"/>
      <c r="E1" s="20"/>
      <c r="F1" s="20"/>
      <c r="G1" s="20"/>
      <c r="H1" s="20"/>
      <c r="I1" s="20"/>
      <c r="J1" s="20"/>
    </row>
    <row r="2" spans="1:10" s="2" customFormat="1" ht="21">
      <c r="A2" s="29" t="s">
        <v>13</v>
      </c>
      <c r="B2" s="30"/>
      <c r="C2" s="30"/>
      <c r="D2" s="30"/>
      <c r="E2" s="30"/>
      <c r="F2" s="30"/>
      <c r="G2" s="30"/>
      <c r="H2" s="30"/>
      <c r="I2" s="30"/>
      <c r="J2" s="31"/>
    </row>
    <row r="3" spans="1:10" s="3" customFormat="1" ht="18.5">
      <c r="A3" s="8"/>
      <c r="B3" s="21" t="s">
        <v>2</v>
      </c>
      <c r="C3" s="21"/>
      <c r="D3" s="21"/>
      <c r="E3" s="21"/>
      <c r="F3" s="21"/>
      <c r="G3" s="21"/>
      <c r="H3" s="22" t="s">
        <v>4</v>
      </c>
      <c r="I3" s="22" t="s">
        <v>6</v>
      </c>
      <c r="J3" s="22" t="s">
        <v>5</v>
      </c>
    </row>
    <row r="4" spans="1:10" s="3" customFormat="1" ht="18.5">
      <c r="A4" s="23" t="s">
        <v>0</v>
      </c>
      <c r="B4" s="25" t="s">
        <v>1</v>
      </c>
      <c r="C4" s="27" t="s">
        <v>7</v>
      </c>
      <c r="D4" s="27" t="s">
        <v>12</v>
      </c>
      <c r="E4" s="18" t="s">
        <v>11</v>
      </c>
      <c r="F4" s="19"/>
      <c r="G4" s="27" t="s">
        <v>10</v>
      </c>
      <c r="H4" s="22"/>
      <c r="I4" s="22"/>
      <c r="J4" s="22"/>
    </row>
    <row r="5" spans="1:10" s="4" customFormat="1" ht="31">
      <c r="A5" s="24"/>
      <c r="B5" s="26"/>
      <c r="C5" s="28"/>
      <c r="D5" s="28"/>
      <c r="E5" s="5" t="s">
        <v>8</v>
      </c>
      <c r="F5" s="5" t="s">
        <v>9</v>
      </c>
      <c r="G5" s="28"/>
      <c r="H5" s="22"/>
      <c r="I5" s="22"/>
      <c r="J5" s="22"/>
    </row>
    <row r="6" spans="1:10">
      <c r="A6" s="6">
        <v>35</v>
      </c>
      <c r="B6" s="6">
        <f t="shared" ref="B6:B31" si="0">IF(ROUNDUP(A6/2,0)&gt;A6/2,ROUNDUP(A6/2,0),ROUNDUP(A6/2,0)+1)</f>
        <v>18</v>
      </c>
      <c r="C6" s="6">
        <v>2</v>
      </c>
      <c r="D6" s="6">
        <v>1</v>
      </c>
      <c r="E6" s="11">
        <f t="shared" ref="E6:E31" si="1">A6/6</f>
        <v>5.833333333333333</v>
      </c>
      <c r="F6" s="6">
        <f>ROUNDUP(E6,0)</f>
        <v>6</v>
      </c>
      <c r="G6" s="6">
        <v>2</v>
      </c>
      <c r="H6" s="7">
        <f t="shared" ref="H6:H41" si="2">I6-B6</f>
        <v>6</v>
      </c>
      <c r="I6" s="7">
        <f t="shared" ref="I6:I31" si="3">A6-C6-D6-F6-G6</f>
        <v>24</v>
      </c>
      <c r="J6" s="7" t="str">
        <f t="shared" ref="J6:J31" si="4">IF(I6&gt;A6/2,"OUI","NON")</f>
        <v>OUI</v>
      </c>
    </row>
    <row r="7" spans="1:10">
      <c r="A7" s="7">
        <f>A6-1</f>
        <v>34</v>
      </c>
      <c r="B7" s="6">
        <f t="shared" si="0"/>
        <v>18</v>
      </c>
      <c r="C7" s="6">
        <v>2</v>
      </c>
      <c r="D7" s="6">
        <v>1</v>
      </c>
      <c r="E7" s="11">
        <f t="shared" si="1"/>
        <v>5.666666666666667</v>
      </c>
      <c r="F7" s="6">
        <f t="shared" ref="F7:F41" si="5">ROUNDUP(E7,0)</f>
        <v>6</v>
      </c>
      <c r="G7" s="6">
        <v>2</v>
      </c>
      <c r="H7" s="7">
        <f t="shared" si="2"/>
        <v>5</v>
      </c>
      <c r="I7" s="7">
        <f t="shared" si="3"/>
        <v>23</v>
      </c>
      <c r="J7" s="7" t="str">
        <f t="shared" si="4"/>
        <v>OUI</v>
      </c>
    </row>
    <row r="8" spans="1:10">
      <c r="A8" s="7">
        <f t="shared" ref="A8:A41" si="6">A7-1</f>
        <v>33</v>
      </c>
      <c r="B8" s="6">
        <f t="shared" si="0"/>
        <v>17</v>
      </c>
      <c r="C8" s="6">
        <v>2</v>
      </c>
      <c r="D8" s="6">
        <v>1</v>
      </c>
      <c r="E8" s="11">
        <f t="shared" si="1"/>
        <v>5.5</v>
      </c>
      <c r="F8" s="6">
        <f t="shared" si="5"/>
        <v>6</v>
      </c>
      <c r="G8" s="6">
        <v>2</v>
      </c>
      <c r="H8" s="7">
        <f t="shared" si="2"/>
        <v>5</v>
      </c>
      <c r="I8" s="7">
        <f t="shared" si="3"/>
        <v>22</v>
      </c>
      <c r="J8" s="7" t="str">
        <f t="shared" si="4"/>
        <v>OUI</v>
      </c>
    </row>
    <row r="9" spans="1:10">
      <c r="A9" s="7">
        <f t="shared" si="6"/>
        <v>32</v>
      </c>
      <c r="B9" s="6">
        <f>IF(ROUNDUP(A9/2,0)&gt;A9/2,ROUNDUP(A9/2,0),ROUNDUP(A9/2,0)+1)</f>
        <v>17</v>
      </c>
      <c r="C9" s="6">
        <v>2</v>
      </c>
      <c r="D9" s="6">
        <v>1</v>
      </c>
      <c r="E9" s="11">
        <f t="shared" si="1"/>
        <v>5.333333333333333</v>
      </c>
      <c r="F9" s="6">
        <f t="shared" si="5"/>
        <v>6</v>
      </c>
      <c r="G9" s="6">
        <v>2</v>
      </c>
      <c r="H9" s="7">
        <f t="shared" si="2"/>
        <v>4</v>
      </c>
      <c r="I9" s="7">
        <f t="shared" si="3"/>
        <v>21</v>
      </c>
      <c r="J9" s="7" t="str">
        <f t="shared" si="4"/>
        <v>OUI</v>
      </c>
    </row>
    <row r="10" spans="1:10">
      <c r="A10" s="7">
        <f t="shared" si="6"/>
        <v>31</v>
      </c>
      <c r="B10" s="6">
        <f t="shared" si="0"/>
        <v>16</v>
      </c>
      <c r="C10" s="6">
        <v>2</v>
      </c>
      <c r="D10" s="6">
        <v>1</v>
      </c>
      <c r="E10" s="11">
        <f t="shared" si="1"/>
        <v>5.166666666666667</v>
      </c>
      <c r="F10" s="6">
        <f t="shared" si="5"/>
        <v>6</v>
      </c>
      <c r="G10" s="6">
        <v>2</v>
      </c>
      <c r="H10" s="7">
        <f t="shared" si="2"/>
        <v>4</v>
      </c>
      <c r="I10" s="7">
        <f t="shared" si="3"/>
        <v>20</v>
      </c>
      <c r="J10" s="7" t="str">
        <f t="shared" si="4"/>
        <v>OUI</v>
      </c>
    </row>
    <row r="11" spans="1:10">
      <c r="A11" s="7">
        <f t="shared" si="6"/>
        <v>30</v>
      </c>
      <c r="B11" s="6">
        <f t="shared" si="0"/>
        <v>16</v>
      </c>
      <c r="C11" s="6">
        <v>2</v>
      </c>
      <c r="D11" s="6">
        <v>1</v>
      </c>
      <c r="E11" s="11">
        <f t="shared" si="1"/>
        <v>5</v>
      </c>
      <c r="F11" s="6">
        <f t="shared" si="5"/>
        <v>5</v>
      </c>
      <c r="G11" s="6">
        <v>2</v>
      </c>
      <c r="H11" s="7">
        <f t="shared" si="2"/>
        <v>4</v>
      </c>
      <c r="I11" s="7">
        <f t="shared" si="3"/>
        <v>20</v>
      </c>
      <c r="J11" s="7" t="str">
        <f t="shared" si="4"/>
        <v>OUI</v>
      </c>
    </row>
    <row r="12" spans="1:10">
      <c r="A12" s="7">
        <f t="shared" si="6"/>
        <v>29</v>
      </c>
      <c r="B12" s="6">
        <f t="shared" si="0"/>
        <v>15</v>
      </c>
      <c r="C12" s="6">
        <v>2</v>
      </c>
      <c r="D12" s="6">
        <v>1</v>
      </c>
      <c r="E12" s="11">
        <f t="shared" si="1"/>
        <v>4.833333333333333</v>
      </c>
      <c r="F12" s="6">
        <f t="shared" si="5"/>
        <v>5</v>
      </c>
      <c r="G12" s="6">
        <v>2</v>
      </c>
      <c r="H12" s="7">
        <f t="shared" si="2"/>
        <v>4</v>
      </c>
      <c r="I12" s="7">
        <f t="shared" si="3"/>
        <v>19</v>
      </c>
      <c r="J12" s="7" t="str">
        <f t="shared" si="4"/>
        <v>OUI</v>
      </c>
    </row>
    <row r="13" spans="1:10">
      <c r="A13" s="7">
        <f t="shared" si="6"/>
        <v>28</v>
      </c>
      <c r="B13" s="6">
        <f t="shared" si="0"/>
        <v>15</v>
      </c>
      <c r="C13" s="6">
        <v>2</v>
      </c>
      <c r="D13" s="6">
        <v>1</v>
      </c>
      <c r="E13" s="11">
        <f t="shared" si="1"/>
        <v>4.666666666666667</v>
      </c>
      <c r="F13" s="6">
        <f t="shared" si="5"/>
        <v>5</v>
      </c>
      <c r="G13" s="6">
        <v>2</v>
      </c>
      <c r="H13" s="7">
        <f t="shared" si="2"/>
        <v>3</v>
      </c>
      <c r="I13" s="7">
        <f t="shared" si="3"/>
        <v>18</v>
      </c>
      <c r="J13" s="7" t="str">
        <f t="shared" si="4"/>
        <v>OUI</v>
      </c>
    </row>
    <row r="14" spans="1:10">
      <c r="A14" s="7">
        <f t="shared" si="6"/>
        <v>27</v>
      </c>
      <c r="B14" s="6">
        <f t="shared" si="0"/>
        <v>14</v>
      </c>
      <c r="C14" s="6">
        <v>2</v>
      </c>
      <c r="D14" s="6">
        <v>1</v>
      </c>
      <c r="E14" s="11">
        <f t="shared" si="1"/>
        <v>4.5</v>
      </c>
      <c r="F14" s="6">
        <f t="shared" si="5"/>
        <v>5</v>
      </c>
      <c r="G14" s="6">
        <v>2</v>
      </c>
      <c r="H14" s="7">
        <f t="shared" si="2"/>
        <v>3</v>
      </c>
      <c r="I14" s="7">
        <f t="shared" si="3"/>
        <v>17</v>
      </c>
      <c r="J14" s="7" t="str">
        <f t="shared" si="4"/>
        <v>OUI</v>
      </c>
    </row>
    <row r="15" spans="1:10">
      <c r="A15" s="7">
        <f t="shared" si="6"/>
        <v>26</v>
      </c>
      <c r="B15" s="6">
        <f t="shared" si="0"/>
        <v>14</v>
      </c>
      <c r="C15" s="6">
        <v>2</v>
      </c>
      <c r="D15" s="6">
        <v>1</v>
      </c>
      <c r="E15" s="11">
        <f t="shared" si="1"/>
        <v>4.333333333333333</v>
      </c>
      <c r="F15" s="6">
        <f t="shared" si="5"/>
        <v>5</v>
      </c>
      <c r="G15" s="6">
        <v>2</v>
      </c>
      <c r="H15" s="7">
        <f t="shared" si="2"/>
        <v>2</v>
      </c>
      <c r="I15" s="7">
        <f t="shared" si="3"/>
        <v>16</v>
      </c>
      <c r="J15" s="7" t="str">
        <f t="shared" si="4"/>
        <v>OUI</v>
      </c>
    </row>
    <row r="16" spans="1:10">
      <c r="A16" s="7">
        <f t="shared" si="6"/>
        <v>25</v>
      </c>
      <c r="B16" s="6">
        <f t="shared" si="0"/>
        <v>13</v>
      </c>
      <c r="C16" s="6">
        <v>2</v>
      </c>
      <c r="D16" s="6">
        <v>1</v>
      </c>
      <c r="E16" s="11">
        <f t="shared" si="1"/>
        <v>4.166666666666667</v>
      </c>
      <c r="F16" s="6">
        <f t="shared" si="5"/>
        <v>5</v>
      </c>
      <c r="G16" s="6">
        <v>2</v>
      </c>
      <c r="H16" s="7">
        <f t="shared" si="2"/>
        <v>2</v>
      </c>
      <c r="I16" s="7">
        <f t="shared" si="3"/>
        <v>15</v>
      </c>
      <c r="J16" s="7" t="str">
        <f t="shared" si="4"/>
        <v>OUI</v>
      </c>
    </row>
    <row r="17" spans="1:10">
      <c r="A17" s="7">
        <f t="shared" si="6"/>
        <v>24</v>
      </c>
      <c r="B17" s="6">
        <f t="shared" si="0"/>
        <v>13</v>
      </c>
      <c r="C17" s="6">
        <v>2</v>
      </c>
      <c r="D17" s="6">
        <v>1</v>
      </c>
      <c r="E17" s="11">
        <f t="shared" si="1"/>
        <v>4</v>
      </c>
      <c r="F17" s="6">
        <f t="shared" si="5"/>
        <v>4</v>
      </c>
      <c r="G17" s="6">
        <v>2</v>
      </c>
      <c r="H17" s="7">
        <f t="shared" si="2"/>
        <v>2</v>
      </c>
      <c r="I17" s="7">
        <f t="shared" si="3"/>
        <v>15</v>
      </c>
      <c r="J17" s="7" t="str">
        <f t="shared" si="4"/>
        <v>OUI</v>
      </c>
    </row>
    <row r="18" spans="1:10">
      <c r="A18" s="7">
        <f t="shared" si="6"/>
        <v>23</v>
      </c>
      <c r="B18" s="6">
        <f t="shared" si="0"/>
        <v>12</v>
      </c>
      <c r="C18" s="6">
        <v>2</v>
      </c>
      <c r="D18" s="6">
        <v>1</v>
      </c>
      <c r="E18" s="11">
        <f t="shared" si="1"/>
        <v>3.8333333333333335</v>
      </c>
      <c r="F18" s="6">
        <f t="shared" si="5"/>
        <v>4</v>
      </c>
      <c r="G18" s="6">
        <v>2</v>
      </c>
      <c r="H18" s="7">
        <f t="shared" si="2"/>
        <v>2</v>
      </c>
      <c r="I18" s="7">
        <f t="shared" si="3"/>
        <v>14</v>
      </c>
      <c r="J18" s="7" t="str">
        <f t="shared" si="4"/>
        <v>OUI</v>
      </c>
    </row>
    <row r="19" spans="1:10">
      <c r="A19" s="7">
        <f>A18-1</f>
        <v>22</v>
      </c>
      <c r="B19" s="6">
        <f t="shared" si="0"/>
        <v>12</v>
      </c>
      <c r="C19" s="6">
        <v>2</v>
      </c>
      <c r="D19" s="6">
        <v>1</v>
      </c>
      <c r="E19" s="11">
        <f t="shared" si="1"/>
        <v>3.6666666666666665</v>
      </c>
      <c r="F19" s="6">
        <f t="shared" si="5"/>
        <v>4</v>
      </c>
      <c r="G19" s="6">
        <v>2</v>
      </c>
      <c r="H19" s="7">
        <f t="shared" si="2"/>
        <v>1</v>
      </c>
      <c r="I19" s="7">
        <f t="shared" si="3"/>
        <v>13</v>
      </c>
      <c r="J19" s="7" t="str">
        <f t="shared" si="4"/>
        <v>OUI</v>
      </c>
    </row>
    <row r="20" spans="1:10">
      <c r="A20" s="7">
        <f t="shared" si="6"/>
        <v>21</v>
      </c>
      <c r="B20" s="6">
        <f t="shared" si="0"/>
        <v>11</v>
      </c>
      <c r="C20" s="6">
        <v>2</v>
      </c>
      <c r="D20" s="6">
        <v>1</v>
      </c>
      <c r="E20" s="11">
        <f t="shared" si="1"/>
        <v>3.5</v>
      </c>
      <c r="F20" s="6">
        <f t="shared" si="5"/>
        <v>4</v>
      </c>
      <c r="G20" s="6">
        <v>2</v>
      </c>
      <c r="H20" s="7">
        <f t="shared" si="2"/>
        <v>1</v>
      </c>
      <c r="I20" s="7">
        <f t="shared" si="3"/>
        <v>12</v>
      </c>
      <c r="J20" s="7" t="str">
        <f t="shared" si="4"/>
        <v>OUI</v>
      </c>
    </row>
    <row r="21" spans="1:10">
      <c r="A21" s="7">
        <f t="shared" si="6"/>
        <v>20</v>
      </c>
      <c r="B21" s="6">
        <f t="shared" si="0"/>
        <v>11</v>
      </c>
      <c r="C21" s="6">
        <v>2</v>
      </c>
      <c r="D21" s="6">
        <v>1</v>
      </c>
      <c r="E21" s="11">
        <f t="shared" si="1"/>
        <v>3.3333333333333335</v>
      </c>
      <c r="F21" s="6">
        <f t="shared" si="5"/>
        <v>4</v>
      </c>
      <c r="G21" s="6">
        <v>2</v>
      </c>
      <c r="H21" s="7">
        <f t="shared" si="2"/>
        <v>0</v>
      </c>
      <c r="I21" s="7">
        <f t="shared" si="3"/>
        <v>11</v>
      </c>
      <c r="J21" s="7" t="str">
        <f t="shared" si="4"/>
        <v>OUI</v>
      </c>
    </row>
    <row r="22" spans="1:10">
      <c r="A22" s="7">
        <f t="shared" si="6"/>
        <v>19</v>
      </c>
      <c r="B22" s="6">
        <f t="shared" si="0"/>
        <v>10</v>
      </c>
      <c r="C22" s="6">
        <v>2</v>
      </c>
      <c r="D22" s="6">
        <v>1</v>
      </c>
      <c r="E22" s="11">
        <f t="shared" si="1"/>
        <v>3.1666666666666665</v>
      </c>
      <c r="F22" s="6">
        <f t="shared" si="5"/>
        <v>4</v>
      </c>
      <c r="G22" s="6">
        <v>2</v>
      </c>
      <c r="H22" s="7">
        <f t="shared" si="2"/>
        <v>0</v>
      </c>
      <c r="I22" s="7">
        <f t="shared" si="3"/>
        <v>10</v>
      </c>
      <c r="J22" s="7" t="str">
        <f t="shared" si="4"/>
        <v>OUI</v>
      </c>
    </row>
    <row r="23" spans="1:10">
      <c r="A23" s="7">
        <f t="shared" si="6"/>
        <v>18</v>
      </c>
      <c r="B23" s="6">
        <f t="shared" si="0"/>
        <v>10</v>
      </c>
      <c r="C23" s="6">
        <v>2</v>
      </c>
      <c r="D23" s="6">
        <v>1</v>
      </c>
      <c r="E23" s="11">
        <f t="shared" si="1"/>
        <v>3</v>
      </c>
      <c r="F23" s="6">
        <f t="shared" si="5"/>
        <v>3</v>
      </c>
      <c r="G23" s="6">
        <v>2</v>
      </c>
      <c r="H23" s="7">
        <f t="shared" si="2"/>
        <v>0</v>
      </c>
      <c r="I23" s="7">
        <f t="shared" si="3"/>
        <v>10</v>
      </c>
      <c r="J23" s="7" t="str">
        <f t="shared" si="4"/>
        <v>OUI</v>
      </c>
    </row>
    <row r="24" spans="1:10">
      <c r="A24" s="7">
        <f t="shared" si="6"/>
        <v>17</v>
      </c>
      <c r="B24" s="6">
        <f t="shared" si="0"/>
        <v>9</v>
      </c>
      <c r="C24" s="6">
        <v>2</v>
      </c>
      <c r="D24" s="6">
        <v>1</v>
      </c>
      <c r="E24" s="11">
        <f t="shared" si="1"/>
        <v>2.8333333333333335</v>
      </c>
      <c r="F24" s="6">
        <f t="shared" si="5"/>
        <v>3</v>
      </c>
      <c r="G24" s="6">
        <v>2</v>
      </c>
      <c r="H24" s="7">
        <f t="shared" si="2"/>
        <v>0</v>
      </c>
      <c r="I24" s="7">
        <f t="shared" si="3"/>
        <v>9</v>
      </c>
      <c r="J24" s="7" t="str">
        <f t="shared" si="4"/>
        <v>OUI</v>
      </c>
    </row>
    <row r="25" spans="1:10">
      <c r="A25" s="9"/>
      <c r="B25" s="10"/>
      <c r="C25" s="10"/>
      <c r="D25" s="10"/>
      <c r="E25" s="12"/>
      <c r="F25" s="10"/>
      <c r="G25" s="10"/>
      <c r="H25" s="9"/>
      <c r="I25" s="9"/>
      <c r="J25" s="9"/>
    </row>
    <row r="26" spans="1:10">
      <c r="A26" s="13">
        <f>A24-1</f>
        <v>16</v>
      </c>
      <c r="B26" s="13">
        <f t="shared" si="0"/>
        <v>9</v>
      </c>
      <c r="C26" s="13">
        <v>2</v>
      </c>
      <c r="D26" s="13">
        <v>1</v>
      </c>
      <c r="E26" s="14">
        <f t="shared" si="1"/>
        <v>2.6666666666666665</v>
      </c>
      <c r="F26" s="13">
        <f t="shared" si="5"/>
        <v>3</v>
      </c>
      <c r="G26" s="13">
        <v>2</v>
      </c>
      <c r="H26" s="15">
        <f t="shared" si="2"/>
        <v>-1</v>
      </c>
      <c r="I26" s="13">
        <f t="shared" si="3"/>
        <v>8</v>
      </c>
      <c r="J26" s="13" t="str">
        <f t="shared" si="4"/>
        <v>NON</v>
      </c>
    </row>
    <row r="27" spans="1:10">
      <c r="A27" s="13">
        <f t="shared" si="6"/>
        <v>15</v>
      </c>
      <c r="B27" s="13">
        <f t="shared" si="0"/>
        <v>8</v>
      </c>
      <c r="C27" s="13">
        <v>2</v>
      </c>
      <c r="D27" s="13">
        <v>1</v>
      </c>
      <c r="E27" s="14">
        <f t="shared" si="1"/>
        <v>2.5</v>
      </c>
      <c r="F27" s="13">
        <f t="shared" si="5"/>
        <v>3</v>
      </c>
      <c r="G27" s="13">
        <v>2</v>
      </c>
      <c r="H27" s="15">
        <f t="shared" si="2"/>
        <v>-1</v>
      </c>
      <c r="I27" s="13">
        <f t="shared" si="3"/>
        <v>7</v>
      </c>
      <c r="J27" s="13" t="str">
        <f t="shared" si="4"/>
        <v>NON</v>
      </c>
    </row>
    <row r="28" spans="1:10">
      <c r="A28" s="13">
        <f t="shared" si="6"/>
        <v>14</v>
      </c>
      <c r="B28" s="13">
        <f t="shared" si="0"/>
        <v>8</v>
      </c>
      <c r="C28" s="13">
        <v>2</v>
      </c>
      <c r="D28" s="13">
        <v>1</v>
      </c>
      <c r="E28" s="14">
        <f t="shared" si="1"/>
        <v>2.3333333333333335</v>
      </c>
      <c r="F28" s="13">
        <f t="shared" si="5"/>
        <v>3</v>
      </c>
      <c r="G28" s="13">
        <v>2</v>
      </c>
      <c r="H28" s="15">
        <f t="shared" si="2"/>
        <v>-2</v>
      </c>
      <c r="I28" s="13">
        <f t="shared" si="3"/>
        <v>6</v>
      </c>
      <c r="J28" s="13" t="str">
        <f t="shared" si="4"/>
        <v>NON</v>
      </c>
    </row>
    <row r="29" spans="1:10">
      <c r="A29" s="13">
        <f t="shared" si="6"/>
        <v>13</v>
      </c>
      <c r="B29" s="13">
        <f t="shared" si="0"/>
        <v>7</v>
      </c>
      <c r="C29" s="13">
        <v>2</v>
      </c>
      <c r="D29" s="13">
        <v>1</v>
      </c>
      <c r="E29" s="14">
        <f t="shared" si="1"/>
        <v>2.1666666666666665</v>
      </c>
      <c r="F29" s="13">
        <f t="shared" si="5"/>
        <v>3</v>
      </c>
      <c r="G29" s="13">
        <v>2</v>
      </c>
      <c r="H29" s="15">
        <f t="shared" si="2"/>
        <v>-2</v>
      </c>
      <c r="I29" s="13">
        <f t="shared" si="3"/>
        <v>5</v>
      </c>
      <c r="J29" s="13" t="str">
        <f t="shared" si="4"/>
        <v>NON</v>
      </c>
    </row>
    <row r="30" spans="1:10">
      <c r="A30" s="13">
        <f t="shared" si="6"/>
        <v>12</v>
      </c>
      <c r="B30" s="13">
        <f t="shared" si="0"/>
        <v>7</v>
      </c>
      <c r="C30" s="13">
        <v>2</v>
      </c>
      <c r="D30" s="13">
        <v>1</v>
      </c>
      <c r="E30" s="14">
        <f t="shared" si="1"/>
        <v>2</v>
      </c>
      <c r="F30" s="13">
        <f t="shared" si="5"/>
        <v>2</v>
      </c>
      <c r="G30" s="13">
        <v>2</v>
      </c>
      <c r="H30" s="15">
        <f t="shared" si="2"/>
        <v>-2</v>
      </c>
      <c r="I30" s="13">
        <f t="shared" si="3"/>
        <v>5</v>
      </c>
      <c r="J30" s="13" t="str">
        <f t="shared" si="4"/>
        <v>NON</v>
      </c>
    </row>
    <row r="31" spans="1:10">
      <c r="A31" s="13">
        <f t="shared" si="6"/>
        <v>11</v>
      </c>
      <c r="B31" s="13">
        <f t="shared" si="0"/>
        <v>6</v>
      </c>
      <c r="C31" s="13">
        <v>2</v>
      </c>
      <c r="D31" s="13">
        <v>1</v>
      </c>
      <c r="E31" s="14">
        <f t="shared" si="1"/>
        <v>1.8333333333333333</v>
      </c>
      <c r="F31" s="13">
        <f t="shared" si="5"/>
        <v>2</v>
      </c>
      <c r="G31" s="13">
        <v>2</v>
      </c>
      <c r="H31" s="15">
        <f t="shared" si="2"/>
        <v>-2</v>
      </c>
      <c r="I31" s="13">
        <f t="shared" si="3"/>
        <v>4</v>
      </c>
      <c r="J31" s="13" t="str">
        <f t="shared" si="4"/>
        <v>NON</v>
      </c>
    </row>
    <row r="32" spans="1:10" ht="13.15" customHeight="1">
      <c r="A32" s="13">
        <f>A31-1</f>
        <v>10</v>
      </c>
      <c r="B32" s="13">
        <f t="shared" ref="B32:B41" si="7">IF(ROUNDUP(A32/2,0)&gt;A32/2,ROUNDUP(A32/2,0),ROUNDUP(A32/2,0)+1)</f>
        <v>6</v>
      </c>
      <c r="C32" s="13">
        <v>2</v>
      </c>
      <c r="D32" s="13">
        <v>1</v>
      </c>
      <c r="E32" s="14">
        <f t="shared" ref="E32:E41" si="8">A32/6</f>
        <v>1.6666666666666667</v>
      </c>
      <c r="F32" s="13">
        <f t="shared" si="5"/>
        <v>2</v>
      </c>
      <c r="G32" s="13">
        <v>2</v>
      </c>
      <c r="H32" s="15">
        <f t="shared" si="2"/>
        <v>-3</v>
      </c>
      <c r="I32" s="13">
        <f t="shared" ref="I32:I41" si="9">A32-C32-D32-F32-G32</f>
        <v>3</v>
      </c>
      <c r="J32" s="13" t="str">
        <f t="shared" ref="J32:J41" si="10">IF(I32&gt;A32/2,"OUI","NON")</f>
        <v>NON</v>
      </c>
    </row>
    <row r="33" spans="1:10">
      <c r="A33" s="13">
        <f t="shared" si="6"/>
        <v>9</v>
      </c>
      <c r="B33" s="13">
        <f t="shared" si="7"/>
        <v>5</v>
      </c>
      <c r="C33" s="13">
        <v>2</v>
      </c>
      <c r="D33" s="13">
        <v>1</v>
      </c>
      <c r="E33" s="14">
        <f t="shared" si="8"/>
        <v>1.5</v>
      </c>
      <c r="F33" s="13">
        <f t="shared" si="5"/>
        <v>2</v>
      </c>
      <c r="G33" s="13">
        <v>2</v>
      </c>
      <c r="H33" s="15">
        <f t="shared" si="2"/>
        <v>-3</v>
      </c>
      <c r="I33" s="13">
        <f t="shared" si="9"/>
        <v>2</v>
      </c>
      <c r="J33" s="13" t="str">
        <f t="shared" si="10"/>
        <v>NON</v>
      </c>
    </row>
    <row r="34" spans="1:10">
      <c r="A34" s="13">
        <f t="shared" si="6"/>
        <v>8</v>
      </c>
      <c r="B34" s="13">
        <f t="shared" si="7"/>
        <v>5</v>
      </c>
      <c r="C34" s="13">
        <v>2</v>
      </c>
      <c r="D34" s="13">
        <v>1</v>
      </c>
      <c r="E34" s="14">
        <f t="shared" si="8"/>
        <v>1.3333333333333333</v>
      </c>
      <c r="F34" s="13">
        <f t="shared" si="5"/>
        <v>2</v>
      </c>
      <c r="G34" s="13">
        <v>2</v>
      </c>
      <c r="H34" s="15">
        <f t="shared" si="2"/>
        <v>-4</v>
      </c>
      <c r="I34" s="13">
        <f t="shared" si="9"/>
        <v>1</v>
      </c>
      <c r="J34" s="13" t="str">
        <f t="shared" si="10"/>
        <v>NON</v>
      </c>
    </row>
    <row r="35" spans="1:10">
      <c r="A35" s="13">
        <f t="shared" si="6"/>
        <v>7</v>
      </c>
      <c r="B35" s="13">
        <f t="shared" si="7"/>
        <v>4</v>
      </c>
      <c r="C35" s="13">
        <v>2</v>
      </c>
      <c r="D35" s="13">
        <v>1</v>
      </c>
      <c r="E35" s="14">
        <f t="shared" si="8"/>
        <v>1.1666666666666667</v>
      </c>
      <c r="F35" s="13">
        <f t="shared" si="5"/>
        <v>2</v>
      </c>
      <c r="G35" s="13">
        <v>2</v>
      </c>
      <c r="H35" s="15">
        <f t="shared" si="2"/>
        <v>-4</v>
      </c>
      <c r="I35" s="13">
        <f t="shared" si="9"/>
        <v>0</v>
      </c>
      <c r="J35" s="13" t="str">
        <f t="shared" si="10"/>
        <v>NON</v>
      </c>
    </row>
    <row r="36" spans="1:10">
      <c r="A36" s="13">
        <f t="shared" si="6"/>
        <v>6</v>
      </c>
      <c r="B36" s="13">
        <f t="shared" si="7"/>
        <v>4</v>
      </c>
      <c r="C36" s="13">
        <v>2</v>
      </c>
      <c r="D36" s="13">
        <v>1</v>
      </c>
      <c r="E36" s="14">
        <f t="shared" si="8"/>
        <v>1</v>
      </c>
      <c r="F36" s="13">
        <f t="shared" si="5"/>
        <v>1</v>
      </c>
      <c r="G36" s="13">
        <v>2</v>
      </c>
      <c r="H36" s="15">
        <f t="shared" si="2"/>
        <v>-4</v>
      </c>
      <c r="I36" s="13">
        <f t="shared" si="9"/>
        <v>0</v>
      </c>
      <c r="J36" s="13" t="str">
        <f t="shared" si="10"/>
        <v>NON</v>
      </c>
    </row>
    <row r="37" spans="1:10">
      <c r="A37" s="13">
        <f t="shared" si="6"/>
        <v>5</v>
      </c>
      <c r="B37" s="13">
        <f t="shared" si="7"/>
        <v>3</v>
      </c>
      <c r="C37" s="13">
        <v>2</v>
      </c>
      <c r="D37" s="13">
        <v>1</v>
      </c>
      <c r="E37" s="14">
        <f t="shared" si="8"/>
        <v>0.83333333333333337</v>
      </c>
      <c r="F37" s="13">
        <f t="shared" si="5"/>
        <v>1</v>
      </c>
      <c r="G37" s="13">
        <v>2</v>
      </c>
      <c r="H37" s="15">
        <f t="shared" si="2"/>
        <v>-4</v>
      </c>
      <c r="I37" s="13">
        <f t="shared" si="9"/>
        <v>-1</v>
      </c>
      <c r="J37" s="13" t="str">
        <f t="shared" si="10"/>
        <v>NON</v>
      </c>
    </row>
    <row r="38" spans="1:10">
      <c r="A38" s="13">
        <f t="shared" si="6"/>
        <v>4</v>
      </c>
      <c r="B38" s="13">
        <f t="shared" si="7"/>
        <v>3</v>
      </c>
      <c r="C38" s="13">
        <v>2</v>
      </c>
      <c r="D38" s="13">
        <v>1</v>
      </c>
      <c r="E38" s="14">
        <f t="shared" si="8"/>
        <v>0.66666666666666663</v>
      </c>
      <c r="F38" s="13">
        <f t="shared" si="5"/>
        <v>1</v>
      </c>
      <c r="G38" s="13">
        <v>2</v>
      </c>
      <c r="H38" s="15">
        <f t="shared" si="2"/>
        <v>-5</v>
      </c>
      <c r="I38" s="13">
        <f t="shared" si="9"/>
        <v>-2</v>
      </c>
      <c r="J38" s="13" t="str">
        <f t="shared" si="10"/>
        <v>NON</v>
      </c>
    </row>
    <row r="39" spans="1:10">
      <c r="A39" s="13">
        <f t="shared" si="6"/>
        <v>3</v>
      </c>
      <c r="B39" s="13">
        <f t="shared" si="7"/>
        <v>2</v>
      </c>
      <c r="C39" s="13">
        <v>2</v>
      </c>
      <c r="D39" s="13">
        <v>1</v>
      </c>
      <c r="E39" s="14">
        <f t="shared" si="8"/>
        <v>0.5</v>
      </c>
      <c r="F39" s="13">
        <f t="shared" si="5"/>
        <v>1</v>
      </c>
      <c r="G39" s="13">
        <v>2</v>
      </c>
      <c r="H39" s="15">
        <f t="shared" si="2"/>
        <v>-5</v>
      </c>
      <c r="I39" s="13">
        <f t="shared" si="9"/>
        <v>-3</v>
      </c>
      <c r="J39" s="13" t="str">
        <f t="shared" si="10"/>
        <v>NON</v>
      </c>
    </row>
    <row r="40" spans="1:10">
      <c r="A40" s="13">
        <f t="shared" si="6"/>
        <v>2</v>
      </c>
      <c r="B40" s="13">
        <f t="shared" si="7"/>
        <v>2</v>
      </c>
      <c r="C40" s="13">
        <v>2</v>
      </c>
      <c r="D40" s="13">
        <v>1</v>
      </c>
      <c r="E40" s="14">
        <f t="shared" si="8"/>
        <v>0.33333333333333331</v>
      </c>
      <c r="F40" s="13">
        <f t="shared" si="5"/>
        <v>1</v>
      </c>
      <c r="G40" s="13">
        <v>2</v>
      </c>
      <c r="H40" s="15">
        <f t="shared" si="2"/>
        <v>-6</v>
      </c>
      <c r="I40" s="13">
        <f t="shared" si="9"/>
        <v>-4</v>
      </c>
      <c r="J40" s="13" t="str">
        <f t="shared" si="10"/>
        <v>NON</v>
      </c>
    </row>
    <row r="41" spans="1:10">
      <c r="A41" s="13">
        <f t="shared" si="6"/>
        <v>1</v>
      </c>
      <c r="B41" s="13">
        <f t="shared" si="7"/>
        <v>1</v>
      </c>
      <c r="C41" s="13">
        <v>2</v>
      </c>
      <c r="D41" s="13">
        <v>1</v>
      </c>
      <c r="E41" s="14">
        <f t="shared" si="8"/>
        <v>0.16666666666666666</v>
      </c>
      <c r="F41" s="13">
        <f t="shared" si="5"/>
        <v>1</v>
      </c>
      <c r="G41" s="13">
        <v>2</v>
      </c>
      <c r="H41" s="15">
        <f t="shared" si="2"/>
        <v>-6</v>
      </c>
      <c r="I41" s="13">
        <f t="shared" si="9"/>
        <v>-5</v>
      </c>
      <c r="J41" s="13" t="str">
        <f t="shared" si="10"/>
        <v>NON</v>
      </c>
    </row>
  </sheetData>
  <mergeCells count="12">
    <mergeCell ref="E4:F4"/>
    <mergeCell ref="A1:J1"/>
    <mergeCell ref="B3:G3"/>
    <mergeCell ref="H3:H5"/>
    <mergeCell ref="I3:I5"/>
    <mergeCell ref="J3:J5"/>
    <mergeCell ref="A4:A5"/>
    <mergeCell ref="B4:B5"/>
    <mergeCell ref="C4:C5"/>
    <mergeCell ref="D4:D5"/>
    <mergeCell ref="G4:G5"/>
    <mergeCell ref="A2:J2"/>
  </mergeCell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EDBF5-BA37-42C0-8E3E-9A9EB571FE33}">
  <sheetPr>
    <tabColor rgb="FFFF0000"/>
  </sheetPr>
  <dimension ref="A1:J41"/>
  <sheetViews>
    <sheetView tabSelected="1" workbookViewId="0">
      <selection activeCell="H13" sqref="H13"/>
    </sheetView>
  </sheetViews>
  <sheetFormatPr baseColWidth="10" defaultColWidth="10.81640625" defaultRowHeight="14.5"/>
  <cols>
    <col min="1" max="1" width="11.1796875" style="1" customWidth="1"/>
    <col min="2" max="2" width="16.7265625" style="1" customWidth="1"/>
    <col min="3" max="3" width="21.26953125" style="1" customWidth="1"/>
    <col min="4" max="4" width="17.7265625" style="1" customWidth="1"/>
    <col min="5" max="5" width="15.7265625" style="1" customWidth="1"/>
    <col min="6" max="6" width="15.1796875" style="1" customWidth="1"/>
    <col min="7" max="7" width="16" style="1" customWidth="1"/>
    <col min="8" max="8" width="27.81640625" style="1" customWidth="1"/>
    <col min="9" max="9" width="19.453125" style="1" customWidth="1"/>
    <col min="10" max="10" width="12.7265625" style="1" customWidth="1"/>
    <col min="11" max="16384" width="10.81640625" style="1"/>
  </cols>
  <sheetData>
    <row r="1" spans="1:10" s="2" customFormat="1" ht="21">
      <c r="A1" s="32" t="s">
        <v>3</v>
      </c>
      <c r="B1" s="33"/>
      <c r="C1" s="33"/>
      <c r="D1" s="33"/>
      <c r="E1" s="33"/>
      <c r="F1" s="33"/>
      <c r="G1" s="33"/>
      <c r="H1" s="33"/>
      <c r="I1" s="33"/>
      <c r="J1" s="34"/>
    </row>
    <row r="2" spans="1:10" s="2" customFormat="1" ht="21">
      <c r="A2" s="29" t="s">
        <v>13</v>
      </c>
      <c r="B2" s="30"/>
      <c r="C2" s="30"/>
      <c r="D2" s="30"/>
      <c r="E2" s="30"/>
      <c r="F2" s="30"/>
      <c r="G2" s="30"/>
      <c r="H2" s="30"/>
      <c r="I2" s="30"/>
      <c r="J2" s="31"/>
    </row>
    <row r="3" spans="1:10" s="3" customFormat="1" ht="18.5">
      <c r="A3" s="17"/>
      <c r="B3" s="35" t="s">
        <v>2</v>
      </c>
      <c r="C3" s="36"/>
      <c r="D3" s="36"/>
      <c r="E3" s="36"/>
      <c r="F3" s="36"/>
      <c r="G3" s="37"/>
      <c r="H3" s="38" t="s">
        <v>4</v>
      </c>
      <c r="I3" s="38" t="s">
        <v>6</v>
      </c>
      <c r="J3" s="38" t="s">
        <v>5</v>
      </c>
    </row>
    <row r="4" spans="1:10" s="3" customFormat="1" ht="18.5">
      <c r="A4" s="23" t="s">
        <v>0</v>
      </c>
      <c r="B4" s="25" t="s">
        <v>1</v>
      </c>
      <c r="C4" s="27" t="s">
        <v>7</v>
      </c>
      <c r="D4" s="27" t="s">
        <v>12</v>
      </c>
      <c r="E4" s="18" t="s">
        <v>11</v>
      </c>
      <c r="F4" s="19"/>
      <c r="G4" s="27" t="s">
        <v>10</v>
      </c>
      <c r="H4" s="39"/>
      <c r="I4" s="39"/>
      <c r="J4" s="39"/>
    </row>
    <row r="5" spans="1:10" s="4" customFormat="1" ht="31">
      <c r="A5" s="24"/>
      <c r="B5" s="26"/>
      <c r="C5" s="28"/>
      <c r="D5" s="28"/>
      <c r="E5" s="5" t="s">
        <v>8</v>
      </c>
      <c r="F5" s="5" t="s">
        <v>9</v>
      </c>
      <c r="G5" s="28"/>
      <c r="H5" s="40"/>
      <c r="I5" s="40"/>
      <c r="J5" s="40"/>
    </row>
    <row r="6" spans="1:10">
      <c r="A6" s="6">
        <v>35</v>
      </c>
      <c r="B6" s="6">
        <f t="shared" ref="B6:B31" si="0">IF(ROUNDUP(A6/2,0)&gt;A6/2,ROUNDUP(A6/2,0),ROUNDUP(A6/2,0)+1)</f>
        <v>18</v>
      </c>
      <c r="C6" s="6">
        <v>2</v>
      </c>
      <c r="D6" s="6">
        <v>1</v>
      </c>
      <c r="E6" s="11">
        <f t="shared" ref="E6:E31" si="1">A6/6</f>
        <v>5.833333333333333</v>
      </c>
      <c r="F6" s="6">
        <f>ROUNDUP(E6,0)</f>
        <v>6</v>
      </c>
      <c r="G6" s="6">
        <v>4</v>
      </c>
      <c r="H6" s="7">
        <f t="shared" ref="H6:H31" si="2">I6-B6</f>
        <v>4</v>
      </c>
      <c r="I6" s="7">
        <f t="shared" ref="I6:I31" si="3">A6-C6-D6-F6-G6</f>
        <v>22</v>
      </c>
      <c r="J6" s="7" t="str">
        <f t="shared" ref="J6:J31" si="4">IF(I6&gt;A6/2,"OUI","NON")</f>
        <v>OUI</v>
      </c>
    </row>
    <row r="7" spans="1:10">
      <c r="A7" s="7">
        <f>A6-1</f>
        <v>34</v>
      </c>
      <c r="B7" s="6">
        <f t="shared" si="0"/>
        <v>18</v>
      </c>
      <c r="C7" s="6">
        <v>2</v>
      </c>
      <c r="D7" s="6">
        <v>1</v>
      </c>
      <c r="E7" s="11">
        <f t="shared" si="1"/>
        <v>5.666666666666667</v>
      </c>
      <c r="F7" s="6">
        <f t="shared" ref="F7:F41" si="5">ROUNDUP(E7,0)</f>
        <v>6</v>
      </c>
      <c r="G7" s="6">
        <v>4</v>
      </c>
      <c r="H7" s="7">
        <f t="shared" si="2"/>
        <v>3</v>
      </c>
      <c r="I7" s="7">
        <f t="shared" si="3"/>
        <v>21</v>
      </c>
      <c r="J7" s="7" t="str">
        <f t="shared" si="4"/>
        <v>OUI</v>
      </c>
    </row>
    <row r="8" spans="1:10">
      <c r="A8" s="7">
        <f t="shared" ref="A8:A41" si="6">A7-1</f>
        <v>33</v>
      </c>
      <c r="B8" s="6">
        <f t="shared" si="0"/>
        <v>17</v>
      </c>
      <c r="C8" s="6">
        <v>2</v>
      </c>
      <c r="D8" s="6">
        <v>1</v>
      </c>
      <c r="E8" s="11">
        <f t="shared" si="1"/>
        <v>5.5</v>
      </c>
      <c r="F8" s="6">
        <f t="shared" si="5"/>
        <v>6</v>
      </c>
      <c r="G8" s="6">
        <v>4</v>
      </c>
      <c r="H8" s="7">
        <f t="shared" si="2"/>
        <v>3</v>
      </c>
      <c r="I8" s="7">
        <f t="shared" si="3"/>
        <v>20</v>
      </c>
      <c r="J8" s="7" t="str">
        <f t="shared" si="4"/>
        <v>OUI</v>
      </c>
    </row>
    <row r="9" spans="1:10">
      <c r="A9" s="7">
        <f t="shared" si="6"/>
        <v>32</v>
      </c>
      <c r="B9" s="6">
        <f t="shared" si="0"/>
        <v>17</v>
      </c>
      <c r="C9" s="6">
        <v>2</v>
      </c>
      <c r="D9" s="6">
        <v>1</v>
      </c>
      <c r="E9" s="11">
        <f t="shared" si="1"/>
        <v>5.333333333333333</v>
      </c>
      <c r="F9" s="6">
        <f t="shared" si="5"/>
        <v>6</v>
      </c>
      <c r="G9" s="6">
        <v>4</v>
      </c>
      <c r="H9" s="7">
        <f t="shared" si="2"/>
        <v>2</v>
      </c>
      <c r="I9" s="7">
        <f t="shared" si="3"/>
        <v>19</v>
      </c>
      <c r="J9" s="7" t="str">
        <f t="shared" si="4"/>
        <v>OUI</v>
      </c>
    </row>
    <row r="10" spans="1:10">
      <c r="A10" s="7">
        <f t="shared" si="6"/>
        <v>31</v>
      </c>
      <c r="B10" s="6">
        <f t="shared" si="0"/>
        <v>16</v>
      </c>
      <c r="C10" s="6">
        <v>2</v>
      </c>
      <c r="D10" s="6">
        <v>1</v>
      </c>
      <c r="E10" s="11">
        <f t="shared" si="1"/>
        <v>5.166666666666667</v>
      </c>
      <c r="F10" s="6">
        <f t="shared" si="5"/>
        <v>6</v>
      </c>
      <c r="G10" s="6">
        <v>4</v>
      </c>
      <c r="H10" s="7">
        <f t="shared" si="2"/>
        <v>2</v>
      </c>
      <c r="I10" s="7">
        <f t="shared" si="3"/>
        <v>18</v>
      </c>
      <c r="J10" s="7" t="str">
        <f t="shared" si="4"/>
        <v>OUI</v>
      </c>
    </row>
    <row r="11" spans="1:10">
      <c r="A11" s="7">
        <f t="shared" si="6"/>
        <v>30</v>
      </c>
      <c r="B11" s="6">
        <f t="shared" si="0"/>
        <v>16</v>
      </c>
      <c r="C11" s="6">
        <v>2</v>
      </c>
      <c r="D11" s="6">
        <v>1</v>
      </c>
      <c r="E11" s="11">
        <f t="shared" si="1"/>
        <v>5</v>
      </c>
      <c r="F11" s="6">
        <f t="shared" si="5"/>
        <v>5</v>
      </c>
      <c r="G11" s="6">
        <v>4</v>
      </c>
      <c r="H11" s="7">
        <f t="shared" si="2"/>
        <v>2</v>
      </c>
      <c r="I11" s="7">
        <f t="shared" si="3"/>
        <v>18</v>
      </c>
      <c r="J11" s="7" t="str">
        <f t="shared" si="4"/>
        <v>OUI</v>
      </c>
    </row>
    <row r="12" spans="1:10">
      <c r="A12" s="7">
        <f t="shared" si="6"/>
        <v>29</v>
      </c>
      <c r="B12" s="6">
        <f t="shared" si="0"/>
        <v>15</v>
      </c>
      <c r="C12" s="6">
        <v>2</v>
      </c>
      <c r="D12" s="6">
        <v>1</v>
      </c>
      <c r="E12" s="11">
        <f t="shared" si="1"/>
        <v>4.833333333333333</v>
      </c>
      <c r="F12" s="6">
        <f t="shared" si="5"/>
        <v>5</v>
      </c>
      <c r="G12" s="6">
        <v>4</v>
      </c>
      <c r="H12" s="7">
        <f t="shared" si="2"/>
        <v>2</v>
      </c>
      <c r="I12" s="7">
        <f t="shared" si="3"/>
        <v>17</v>
      </c>
      <c r="J12" s="7" t="str">
        <f t="shared" si="4"/>
        <v>OUI</v>
      </c>
    </row>
    <row r="13" spans="1:10">
      <c r="A13" s="7">
        <f t="shared" si="6"/>
        <v>28</v>
      </c>
      <c r="B13" s="6">
        <f t="shared" si="0"/>
        <v>15</v>
      </c>
      <c r="C13" s="6">
        <v>2</v>
      </c>
      <c r="D13" s="6">
        <v>1</v>
      </c>
      <c r="E13" s="11">
        <f t="shared" si="1"/>
        <v>4.666666666666667</v>
      </c>
      <c r="F13" s="6">
        <f t="shared" si="5"/>
        <v>5</v>
      </c>
      <c r="G13" s="6">
        <v>4</v>
      </c>
      <c r="H13" s="7">
        <f t="shared" si="2"/>
        <v>1</v>
      </c>
      <c r="I13" s="7">
        <f t="shared" si="3"/>
        <v>16</v>
      </c>
      <c r="J13" s="7" t="str">
        <f t="shared" si="4"/>
        <v>OUI</v>
      </c>
    </row>
    <row r="14" spans="1:10">
      <c r="A14" s="7">
        <f t="shared" si="6"/>
        <v>27</v>
      </c>
      <c r="B14" s="6">
        <f t="shared" si="0"/>
        <v>14</v>
      </c>
      <c r="C14" s="6">
        <v>2</v>
      </c>
      <c r="D14" s="6">
        <v>1</v>
      </c>
      <c r="E14" s="11">
        <f t="shared" si="1"/>
        <v>4.5</v>
      </c>
      <c r="F14" s="6">
        <f t="shared" si="5"/>
        <v>5</v>
      </c>
      <c r="G14" s="6">
        <v>4</v>
      </c>
      <c r="H14" s="7">
        <f t="shared" si="2"/>
        <v>1</v>
      </c>
      <c r="I14" s="7">
        <f t="shared" si="3"/>
        <v>15</v>
      </c>
      <c r="J14" s="7" t="str">
        <f t="shared" si="4"/>
        <v>OUI</v>
      </c>
    </row>
    <row r="15" spans="1:10">
      <c r="A15" s="7">
        <f t="shared" si="6"/>
        <v>26</v>
      </c>
      <c r="B15" s="6">
        <f t="shared" si="0"/>
        <v>14</v>
      </c>
      <c r="C15" s="6">
        <v>2</v>
      </c>
      <c r="D15" s="6">
        <v>1</v>
      </c>
      <c r="E15" s="11">
        <f t="shared" si="1"/>
        <v>4.333333333333333</v>
      </c>
      <c r="F15" s="6">
        <f t="shared" si="5"/>
        <v>5</v>
      </c>
      <c r="G15" s="6">
        <v>4</v>
      </c>
      <c r="H15" s="7">
        <f t="shared" si="2"/>
        <v>0</v>
      </c>
      <c r="I15" s="7">
        <f t="shared" si="3"/>
        <v>14</v>
      </c>
      <c r="J15" s="7" t="str">
        <f t="shared" si="4"/>
        <v>OUI</v>
      </c>
    </row>
    <row r="16" spans="1:10">
      <c r="A16" s="7">
        <f t="shared" si="6"/>
        <v>25</v>
      </c>
      <c r="B16" s="6">
        <f t="shared" si="0"/>
        <v>13</v>
      </c>
      <c r="C16" s="6">
        <v>2</v>
      </c>
      <c r="D16" s="6">
        <v>1</v>
      </c>
      <c r="E16" s="11">
        <f t="shared" si="1"/>
        <v>4.166666666666667</v>
      </c>
      <c r="F16" s="6">
        <f t="shared" si="5"/>
        <v>5</v>
      </c>
      <c r="G16" s="6">
        <v>4</v>
      </c>
      <c r="H16" s="7">
        <f t="shared" si="2"/>
        <v>0</v>
      </c>
      <c r="I16" s="7">
        <f t="shared" si="3"/>
        <v>13</v>
      </c>
      <c r="J16" s="7" t="str">
        <f t="shared" si="4"/>
        <v>OUI</v>
      </c>
    </row>
    <row r="17" spans="1:10">
      <c r="A17" s="7">
        <f t="shared" si="6"/>
        <v>24</v>
      </c>
      <c r="B17" s="6">
        <f t="shared" si="0"/>
        <v>13</v>
      </c>
      <c r="C17" s="6">
        <v>2</v>
      </c>
      <c r="D17" s="6">
        <v>1</v>
      </c>
      <c r="E17" s="11">
        <f t="shared" si="1"/>
        <v>4</v>
      </c>
      <c r="F17" s="6">
        <f t="shared" si="5"/>
        <v>4</v>
      </c>
      <c r="G17" s="6">
        <v>4</v>
      </c>
      <c r="H17" s="7">
        <f t="shared" si="2"/>
        <v>0</v>
      </c>
      <c r="I17" s="7">
        <f t="shared" si="3"/>
        <v>13</v>
      </c>
      <c r="J17" s="7" t="str">
        <f t="shared" si="4"/>
        <v>OUI</v>
      </c>
    </row>
    <row r="18" spans="1:10">
      <c r="A18" s="7">
        <f t="shared" si="6"/>
        <v>23</v>
      </c>
      <c r="B18" s="6">
        <f t="shared" si="0"/>
        <v>12</v>
      </c>
      <c r="C18" s="6">
        <v>2</v>
      </c>
      <c r="D18" s="6">
        <v>1</v>
      </c>
      <c r="E18" s="11">
        <f t="shared" si="1"/>
        <v>3.8333333333333335</v>
      </c>
      <c r="F18" s="6">
        <f t="shared" si="5"/>
        <v>4</v>
      </c>
      <c r="G18" s="6">
        <v>4</v>
      </c>
      <c r="H18" s="7">
        <f t="shared" si="2"/>
        <v>0</v>
      </c>
      <c r="I18" s="7">
        <f t="shared" si="3"/>
        <v>12</v>
      </c>
      <c r="J18" s="7" t="str">
        <f t="shared" si="4"/>
        <v>OUI</v>
      </c>
    </row>
    <row r="19" spans="1:10">
      <c r="E19" s="16"/>
    </row>
    <row r="20" spans="1:10">
      <c r="A20" s="13">
        <f>A18-1</f>
        <v>22</v>
      </c>
      <c r="B20" s="13">
        <f t="shared" si="0"/>
        <v>12</v>
      </c>
      <c r="C20" s="13">
        <v>2</v>
      </c>
      <c r="D20" s="13">
        <v>1</v>
      </c>
      <c r="E20" s="14">
        <f t="shared" si="1"/>
        <v>3.6666666666666665</v>
      </c>
      <c r="F20" s="13">
        <f t="shared" si="5"/>
        <v>4</v>
      </c>
      <c r="G20" s="13">
        <v>4</v>
      </c>
      <c r="H20" s="15">
        <f t="shared" si="2"/>
        <v>-1</v>
      </c>
      <c r="I20" s="13">
        <f t="shared" si="3"/>
        <v>11</v>
      </c>
      <c r="J20" s="13" t="str">
        <f t="shared" si="4"/>
        <v>NON</v>
      </c>
    </row>
    <row r="21" spans="1:10">
      <c r="A21" s="13">
        <f t="shared" si="6"/>
        <v>21</v>
      </c>
      <c r="B21" s="13">
        <f t="shared" si="0"/>
        <v>11</v>
      </c>
      <c r="C21" s="13">
        <v>2</v>
      </c>
      <c r="D21" s="13">
        <v>1</v>
      </c>
      <c r="E21" s="14">
        <f t="shared" si="1"/>
        <v>3.5</v>
      </c>
      <c r="F21" s="13">
        <f t="shared" si="5"/>
        <v>4</v>
      </c>
      <c r="G21" s="13">
        <v>4</v>
      </c>
      <c r="H21" s="15">
        <f t="shared" si="2"/>
        <v>-1</v>
      </c>
      <c r="I21" s="13">
        <f t="shared" si="3"/>
        <v>10</v>
      </c>
      <c r="J21" s="13" t="str">
        <f t="shared" si="4"/>
        <v>NON</v>
      </c>
    </row>
    <row r="22" spans="1:10">
      <c r="A22" s="13">
        <f t="shared" si="6"/>
        <v>20</v>
      </c>
      <c r="B22" s="13">
        <f t="shared" si="0"/>
        <v>11</v>
      </c>
      <c r="C22" s="13">
        <v>2</v>
      </c>
      <c r="D22" s="13">
        <v>1</v>
      </c>
      <c r="E22" s="14">
        <f t="shared" si="1"/>
        <v>3.3333333333333335</v>
      </c>
      <c r="F22" s="13">
        <f t="shared" si="5"/>
        <v>4</v>
      </c>
      <c r="G22" s="13">
        <v>4</v>
      </c>
      <c r="H22" s="15">
        <f t="shared" si="2"/>
        <v>-2</v>
      </c>
      <c r="I22" s="13">
        <f t="shared" si="3"/>
        <v>9</v>
      </c>
      <c r="J22" s="13" t="str">
        <f t="shared" si="4"/>
        <v>NON</v>
      </c>
    </row>
    <row r="23" spans="1:10">
      <c r="A23" s="13">
        <f t="shared" si="6"/>
        <v>19</v>
      </c>
      <c r="B23" s="13">
        <f t="shared" si="0"/>
        <v>10</v>
      </c>
      <c r="C23" s="13">
        <v>2</v>
      </c>
      <c r="D23" s="13">
        <v>1</v>
      </c>
      <c r="E23" s="14">
        <f t="shared" si="1"/>
        <v>3.1666666666666665</v>
      </c>
      <c r="F23" s="13">
        <f t="shared" si="5"/>
        <v>4</v>
      </c>
      <c r="G23" s="13">
        <v>4</v>
      </c>
      <c r="H23" s="15">
        <f t="shared" si="2"/>
        <v>-2</v>
      </c>
      <c r="I23" s="13">
        <f t="shared" si="3"/>
        <v>8</v>
      </c>
      <c r="J23" s="13" t="str">
        <f t="shared" si="4"/>
        <v>NON</v>
      </c>
    </row>
    <row r="24" spans="1:10">
      <c r="A24" s="13">
        <f t="shared" si="6"/>
        <v>18</v>
      </c>
      <c r="B24" s="13">
        <f t="shared" si="0"/>
        <v>10</v>
      </c>
      <c r="C24" s="13">
        <v>2</v>
      </c>
      <c r="D24" s="13">
        <v>1</v>
      </c>
      <c r="E24" s="14">
        <f t="shared" si="1"/>
        <v>3</v>
      </c>
      <c r="F24" s="13">
        <f t="shared" si="5"/>
        <v>3</v>
      </c>
      <c r="G24" s="13">
        <v>4</v>
      </c>
      <c r="H24" s="15">
        <f t="shared" si="2"/>
        <v>-2</v>
      </c>
      <c r="I24" s="13">
        <f t="shared" si="3"/>
        <v>8</v>
      </c>
      <c r="J24" s="13" t="str">
        <f t="shared" si="4"/>
        <v>NON</v>
      </c>
    </row>
    <row r="25" spans="1:10">
      <c r="A25" s="13">
        <f t="shared" si="6"/>
        <v>17</v>
      </c>
      <c r="B25" s="13">
        <f t="shared" si="0"/>
        <v>9</v>
      </c>
      <c r="C25" s="13">
        <v>2</v>
      </c>
      <c r="D25" s="13">
        <v>1</v>
      </c>
      <c r="E25" s="14">
        <f t="shared" si="1"/>
        <v>2.8333333333333335</v>
      </c>
      <c r="F25" s="13">
        <f t="shared" si="5"/>
        <v>3</v>
      </c>
      <c r="G25" s="13">
        <v>4</v>
      </c>
      <c r="H25" s="15">
        <f t="shared" si="2"/>
        <v>-2</v>
      </c>
      <c r="I25" s="13">
        <f t="shared" si="3"/>
        <v>7</v>
      </c>
      <c r="J25" s="13" t="str">
        <f t="shared" si="4"/>
        <v>NON</v>
      </c>
    </row>
    <row r="26" spans="1:10">
      <c r="A26" s="13">
        <f>A25-1</f>
        <v>16</v>
      </c>
      <c r="B26" s="13">
        <f t="shared" si="0"/>
        <v>9</v>
      </c>
      <c r="C26" s="13">
        <v>2</v>
      </c>
      <c r="D26" s="13">
        <v>1</v>
      </c>
      <c r="E26" s="14">
        <f t="shared" si="1"/>
        <v>2.6666666666666665</v>
      </c>
      <c r="F26" s="13">
        <f t="shared" si="5"/>
        <v>3</v>
      </c>
      <c r="G26" s="13">
        <v>4</v>
      </c>
      <c r="H26" s="15">
        <f t="shared" si="2"/>
        <v>-3</v>
      </c>
      <c r="I26" s="13">
        <f t="shared" si="3"/>
        <v>6</v>
      </c>
      <c r="J26" s="13" t="str">
        <f t="shared" si="4"/>
        <v>NON</v>
      </c>
    </row>
    <row r="27" spans="1:10">
      <c r="A27" s="13">
        <f t="shared" si="6"/>
        <v>15</v>
      </c>
      <c r="B27" s="13">
        <f t="shared" si="0"/>
        <v>8</v>
      </c>
      <c r="C27" s="13">
        <v>2</v>
      </c>
      <c r="D27" s="13">
        <v>1</v>
      </c>
      <c r="E27" s="14">
        <f t="shared" si="1"/>
        <v>2.5</v>
      </c>
      <c r="F27" s="13">
        <f t="shared" si="5"/>
        <v>3</v>
      </c>
      <c r="G27" s="13">
        <v>4</v>
      </c>
      <c r="H27" s="15">
        <f t="shared" si="2"/>
        <v>-3</v>
      </c>
      <c r="I27" s="13">
        <f t="shared" si="3"/>
        <v>5</v>
      </c>
      <c r="J27" s="13" t="str">
        <f t="shared" si="4"/>
        <v>NON</v>
      </c>
    </row>
    <row r="28" spans="1:10">
      <c r="A28" s="13">
        <f t="shared" si="6"/>
        <v>14</v>
      </c>
      <c r="B28" s="13">
        <f t="shared" si="0"/>
        <v>8</v>
      </c>
      <c r="C28" s="13">
        <v>2</v>
      </c>
      <c r="D28" s="13">
        <v>1</v>
      </c>
      <c r="E28" s="14">
        <f t="shared" si="1"/>
        <v>2.3333333333333335</v>
      </c>
      <c r="F28" s="13">
        <f t="shared" si="5"/>
        <v>3</v>
      </c>
      <c r="G28" s="13">
        <v>4</v>
      </c>
      <c r="H28" s="15">
        <f t="shared" si="2"/>
        <v>-4</v>
      </c>
      <c r="I28" s="13">
        <f t="shared" si="3"/>
        <v>4</v>
      </c>
      <c r="J28" s="13" t="str">
        <f t="shared" si="4"/>
        <v>NON</v>
      </c>
    </row>
    <row r="29" spans="1:10">
      <c r="A29" s="13">
        <f t="shared" si="6"/>
        <v>13</v>
      </c>
      <c r="B29" s="13">
        <f t="shared" si="0"/>
        <v>7</v>
      </c>
      <c r="C29" s="13">
        <v>2</v>
      </c>
      <c r="D29" s="13">
        <v>1</v>
      </c>
      <c r="E29" s="14">
        <f t="shared" si="1"/>
        <v>2.1666666666666665</v>
      </c>
      <c r="F29" s="13">
        <f t="shared" si="5"/>
        <v>3</v>
      </c>
      <c r="G29" s="13">
        <v>4</v>
      </c>
      <c r="H29" s="15">
        <f t="shared" si="2"/>
        <v>-4</v>
      </c>
      <c r="I29" s="13">
        <f t="shared" si="3"/>
        <v>3</v>
      </c>
      <c r="J29" s="13" t="str">
        <f t="shared" si="4"/>
        <v>NON</v>
      </c>
    </row>
    <row r="30" spans="1:10">
      <c r="A30" s="13">
        <f t="shared" si="6"/>
        <v>12</v>
      </c>
      <c r="B30" s="13">
        <f t="shared" si="0"/>
        <v>7</v>
      </c>
      <c r="C30" s="13">
        <v>2</v>
      </c>
      <c r="D30" s="13">
        <v>1</v>
      </c>
      <c r="E30" s="14">
        <f t="shared" si="1"/>
        <v>2</v>
      </c>
      <c r="F30" s="13">
        <f t="shared" si="5"/>
        <v>2</v>
      </c>
      <c r="G30" s="13">
        <v>4</v>
      </c>
      <c r="H30" s="15">
        <f t="shared" si="2"/>
        <v>-4</v>
      </c>
      <c r="I30" s="13">
        <f t="shared" si="3"/>
        <v>3</v>
      </c>
      <c r="J30" s="13" t="str">
        <f t="shared" si="4"/>
        <v>NON</v>
      </c>
    </row>
    <row r="31" spans="1:10">
      <c r="A31" s="13">
        <f t="shared" si="6"/>
        <v>11</v>
      </c>
      <c r="B31" s="13">
        <f t="shared" si="0"/>
        <v>6</v>
      </c>
      <c r="C31" s="13">
        <v>2</v>
      </c>
      <c r="D31" s="13">
        <v>1</v>
      </c>
      <c r="E31" s="14">
        <f t="shared" si="1"/>
        <v>1.8333333333333333</v>
      </c>
      <c r="F31" s="13">
        <f t="shared" si="5"/>
        <v>2</v>
      </c>
      <c r="G31" s="13">
        <v>4</v>
      </c>
      <c r="H31" s="15">
        <f t="shared" si="2"/>
        <v>-4</v>
      </c>
      <c r="I31" s="13">
        <f t="shared" si="3"/>
        <v>2</v>
      </c>
      <c r="J31" s="13" t="str">
        <f t="shared" si="4"/>
        <v>NON</v>
      </c>
    </row>
    <row r="32" spans="1:10" ht="13.15" customHeight="1">
      <c r="A32" s="13">
        <f>A31-1</f>
        <v>10</v>
      </c>
      <c r="B32" s="13">
        <f t="shared" ref="B32:B41" si="7">IF(ROUNDUP(A32/2,0)&gt;A32/2,ROUNDUP(A32/2,0),ROUNDUP(A32/2,0)+1)</f>
        <v>6</v>
      </c>
      <c r="C32" s="13">
        <v>2</v>
      </c>
      <c r="D32" s="13">
        <v>1</v>
      </c>
      <c r="E32" s="14">
        <f t="shared" ref="E32:E41" si="8">A32/6</f>
        <v>1.6666666666666667</v>
      </c>
      <c r="F32" s="13">
        <f t="shared" si="5"/>
        <v>2</v>
      </c>
      <c r="G32" s="13">
        <v>0</v>
      </c>
      <c r="H32" s="15">
        <f t="shared" ref="H32:H41" si="9">I32-B32</f>
        <v>-1</v>
      </c>
      <c r="I32" s="13">
        <f t="shared" ref="I32:I41" si="10">A32-C32-D32-F32-G32</f>
        <v>5</v>
      </c>
      <c r="J32" s="13" t="str">
        <f t="shared" ref="J32:J41" si="11">IF(I32&gt;A32/2,"OUI","NON")</f>
        <v>NON</v>
      </c>
    </row>
    <row r="33" spans="1:10">
      <c r="A33" s="13">
        <f t="shared" si="6"/>
        <v>9</v>
      </c>
      <c r="B33" s="13">
        <f t="shared" si="7"/>
        <v>5</v>
      </c>
      <c r="C33" s="13">
        <v>2</v>
      </c>
      <c r="D33" s="13">
        <v>1</v>
      </c>
      <c r="E33" s="14">
        <f t="shared" si="8"/>
        <v>1.5</v>
      </c>
      <c r="F33" s="13">
        <f t="shared" si="5"/>
        <v>2</v>
      </c>
      <c r="G33" s="13">
        <v>0</v>
      </c>
      <c r="H33" s="15">
        <f t="shared" si="9"/>
        <v>-1</v>
      </c>
      <c r="I33" s="13">
        <f t="shared" si="10"/>
        <v>4</v>
      </c>
      <c r="J33" s="13" t="str">
        <f t="shared" si="11"/>
        <v>NON</v>
      </c>
    </row>
    <row r="34" spans="1:10">
      <c r="A34" s="13">
        <f t="shared" si="6"/>
        <v>8</v>
      </c>
      <c r="B34" s="13">
        <f t="shared" si="7"/>
        <v>5</v>
      </c>
      <c r="C34" s="13">
        <v>2</v>
      </c>
      <c r="D34" s="13">
        <v>1</v>
      </c>
      <c r="E34" s="14">
        <f t="shared" si="8"/>
        <v>1.3333333333333333</v>
      </c>
      <c r="F34" s="13">
        <f t="shared" si="5"/>
        <v>2</v>
      </c>
      <c r="G34" s="13">
        <v>4</v>
      </c>
      <c r="H34" s="15">
        <f t="shared" si="9"/>
        <v>-6</v>
      </c>
      <c r="I34" s="13">
        <f t="shared" si="10"/>
        <v>-1</v>
      </c>
      <c r="J34" s="13" t="str">
        <f t="shared" si="11"/>
        <v>NON</v>
      </c>
    </row>
    <row r="35" spans="1:10">
      <c r="A35" s="13">
        <f t="shared" si="6"/>
        <v>7</v>
      </c>
      <c r="B35" s="13">
        <f t="shared" si="7"/>
        <v>4</v>
      </c>
      <c r="C35" s="13">
        <v>2</v>
      </c>
      <c r="D35" s="13">
        <v>1</v>
      </c>
      <c r="E35" s="14">
        <f t="shared" si="8"/>
        <v>1.1666666666666667</v>
      </c>
      <c r="F35" s="13">
        <f t="shared" si="5"/>
        <v>2</v>
      </c>
      <c r="G35" s="13">
        <v>4</v>
      </c>
      <c r="H35" s="15">
        <f t="shared" si="9"/>
        <v>-6</v>
      </c>
      <c r="I35" s="13">
        <f t="shared" si="10"/>
        <v>-2</v>
      </c>
      <c r="J35" s="13" t="str">
        <f t="shared" si="11"/>
        <v>NON</v>
      </c>
    </row>
    <row r="36" spans="1:10">
      <c r="A36" s="13">
        <f t="shared" si="6"/>
        <v>6</v>
      </c>
      <c r="B36" s="13">
        <f t="shared" si="7"/>
        <v>4</v>
      </c>
      <c r="C36" s="13">
        <v>2</v>
      </c>
      <c r="D36" s="13">
        <v>1</v>
      </c>
      <c r="E36" s="14">
        <f t="shared" si="8"/>
        <v>1</v>
      </c>
      <c r="F36" s="13">
        <f t="shared" si="5"/>
        <v>1</v>
      </c>
      <c r="G36" s="13">
        <v>4</v>
      </c>
      <c r="H36" s="15">
        <f t="shared" si="9"/>
        <v>-6</v>
      </c>
      <c r="I36" s="13">
        <f t="shared" si="10"/>
        <v>-2</v>
      </c>
      <c r="J36" s="13" t="str">
        <f t="shared" si="11"/>
        <v>NON</v>
      </c>
    </row>
    <row r="37" spans="1:10">
      <c r="A37" s="13">
        <f t="shared" si="6"/>
        <v>5</v>
      </c>
      <c r="B37" s="13">
        <f t="shared" si="7"/>
        <v>3</v>
      </c>
      <c r="C37" s="13">
        <v>2</v>
      </c>
      <c r="D37" s="13">
        <v>1</v>
      </c>
      <c r="E37" s="14">
        <f t="shared" si="8"/>
        <v>0.83333333333333337</v>
      </c>
      <c r="F37" s="13">
        <f t="shared" si="5"/>
        <v>1</v>
      </c>
      <c r="G37" s="13">
        <v>4</v>
      </c>
      <c r="H37" s="15">
        <f t="shared" si="9"/>
        <v>-6</v>
      </c>
      <c r="I37" s="13">
        <f t="shared" si="10"/>
        <v>-3</v>
      </c>
      <c r="J37" s="13" t="str">
        <f t="shared" si="11"/>
        <v>NON</v>
      </c>
    </row>
    <row r="38" spans="1:10">
      <c r="A38" s="13">
        <f t="shared" si="6"/>
        <v>4</v>
      </c>
      <c r="B38" s="13">
        <f t="shared" si="7"/>
        <v>3</v>
      </c>
      <c r="C38" s="13">
        <v>2</v>
      </c>
      <c r="D38" s="13">
        <v>1</v>
      </c>
      <c r="E38" s="14">
        <f t="shared" si="8"/>
        <v>0.66666666666666663</v>
      </c>
      <c r="F38" s="13">
        <f t="shared" si="5"/>
        <v>1</v>
      </c>
      <c r="G38" s="13">
        <v>4</v>
      </c>
      <c r="H38" s="15">
        <f t="shared" si="9"/>
        <v>-7</v>
      </c>
      <c r="I38" s="13">
        <f t="shared" si="10"/>
        <v>-4</v>
      </c>
      <c r="J38" s="13" t="str">
        <f t="shared" si="11"/>
        <v>NON</v>
      </c>
    </row>
    <row r="39" spans="1:10">
      <c r="A39" s="13">
        <f t="shared" si="6"/>
        <v>3</v>
      </c>
      <c r="B39" s="13">
        <f t="shared" si="7"/>
        <v>2</v>
      </c>
      <c r="C39" s="13">
        <v>2</v>
      </c>
      <c r="D39" s="13">
        <v>1</v>
      </c>
      <c r="E39" s="14">
        <f t="shared" si="8"/>
        <v>0.5</v>
      </c>
      <c r="F39" s="13">
        <f t="shared" si="5"/>
        <v>1</v>
      </c>
      <c r="G39" s="13">
        <v>4</v>
      </c>
      <c r="H39" s="15">
        <f t="shared" si="9"/>
        <v>-7</v>
      </c>
      <c r="I39" s="13">
        <f t="shared" si="10"/>
        <v>-5</v>
      </c>
      <c r="J39" s="13" t="str">
        <f t="shared" si="11"/>
        <v>NON</v>
      </c>
    </row>
    <row r="40" spans="1:10">
      <c r="A40" s="13">
        <f t="shared" si="6"/>
        <v>2</v>
      </c>
      <c r="B40" s="13">
        <f t="shared" si="7"/>
        <v>2</v>
      </c>
      <c r="C40" s="13">
        <v>2</v>
      </c>
      <c r="D40" s="13">
        <v>1</v>
      </c>
      <c r="E40" s="14">
        <f t="shared" si="8"/>
        <v>0.33333333333333331</v>
      </c>
      <c r="F40" s="13">
        <f t="shared" si="5"/>
        <v>1</v>
      </c>
      <c r="G40" s="13">
        <v>4</v>
      </c>
      <c r="H40" s="15">
        <f t="shared" si="9"/>
        <v>-8</v>
      </c>
      <c r="I40" s="13">
        <f t="shared" si="10"/>
        <v>-6</v>
      </c>
      <c r="J40" s="13" t="str">
        <f t="shared" si="11"/>
        <v>NON</v>
      </c>
    </row>
    <row r="41" spans="1:10">
      <c r="A41" s="13">
        <f t="shared" si="6"/>
        <v>1</v>
      </c>
      <c r="B41" s="13">
        <f t="shared" si="7"/>
        <v>1</v>
      </c>
      <c r="C41" s="13">
        <v>2</v>
      </c>
      <c r="D41" s="13">
        <v>1</v>
      </c>
      <c r="E41" s="14">
        <f t="shared" si="8"/>
        <v>0.16666666666666666</v>
      </c>
      <c r="F41" s="13">
        <f t="shared" si="5"/>
        <v>1</v>
      </c>
      <c r="G41" s="13">
        <v>4</v>
      </c>
      <c r="H41" s="15">
        <f t="shared" si="9"/>
        <v>-8</v>
      </c>
      <c r="I41" s="13">
        <f t="shared" si="10"/>
        <v>-7</v>
      </c>
      <c r="J41" s="13" t="str">
        <f t="shared" si="11"/>
        <v>NON</v>
      </c>
    </row>
  </sheetData>
  <mergeCells count="12">
    <mergeCell ref="E4:F4"/>
    <mergeCell ref="A1:J1"/>
    <mergeCell ref="B3:G3"/>
    <mergeCell ref="H3:H5"/>
    <mergeCell ref="I3:I5"/>
    <mergeCell ref="J3:J5"/>
    <mergeCell ref="A4:A5"/>
    <mergeCell ref="B4:B5"/>
    <mergeCell ref="C4:C5"/>
    <mergeCell ref="D4:D5"/>
    <mergeCell ref="G4:G5"/>
    <mergeCell ref="A2:J2"/>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 représentants du personnel</vt:lpstr>
      <vt:lpstr>4 représentants du personnel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Sainz</dc:creator>
  <cp:lastModifiedBy>Manuel Landes</cp:lastModifiedBy>
  <dcterms:created xsi:type="dcterms:W3CDTF">2021-11-04T09:21:01Z</dcterms:created>
  <dcterms:modified xsi:type="dcterms:W3CDTF">2022-05-25T10:18:23Z</dcterms:modified>
</cp:coreProperties>
</file>